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126"/>
  <workbookPr/>
  <mc:AlternateContent xmlns:mc="http://schemas.openxmlformats.org/markup-compatibility/2006">
    <mc:Choice Requires="x15">
      <x15ac:absPath xmlns:x15ac="http://schemas.microsoft.com/office/spreadsheetml/2010/11/ac" url="C:\AppServ\www\ingenieria_sotfware\2019\Actualizacion\Sitios\SALUD\CoordinacionHospitalesAE\"/>
    </mc:Choice>
  </mc:AlternateContent>
  <xr:revisionPtr revIDLastSave="0" documentId="13_ncr:1_{F6A1D564-3DC8-4BA5-9FB7-A191456497D7}" xr6:coauthVersionLast="40" xr6:coauthVersionMax="40" xr10:uidLastSave="{00000000-0000-0000-0000-000000000000}"/>
  <bookViews>
    <workbookView xWindow="0" yWindow="825" windowWidth="19440" windowHeight="13380" firstSheet="9" activeTab="10" xr2:uid="{00000000-000D-0000-FFFF-FFFF00000000}"/>
  </bookViews>
  <sheets>
    <sheet name="HRAEZ" sheetId="9" state="hidden" r:id="rId1"/>
    <sheet name="Hoja1 (5)" sheetId="7" state="hidden" r:id="rId2"/>
    <sheet name="Hoja1" sheetId="1" state="hidden" r:id="rId3"/>
    <sheet name="Hoja1 (3)" sheetId="5" state="hidden" r:id="rId4"/>
    <sheet name="ENERO" sheetId="82" state="hidden" r:id="rId5"/>
    <sheet name="ZUMPANGO" sheetId="81" state="hidden" r:id="rId6"/>
    <sheet name="ADOLFO" sheetId="80" state="hidden" r:id="rId7"/>
    <sheet name="MONICA" sheetId="79" state="hidden" r:id="rId8"/>
    <sheet name="IMIEM NIÑO " sheetId="78" state="hidden" r:id="rId9"/>
    <sheet name="Semaforización 4° TRIM. 2018" sheetId="85" r:id="rId10"/>
    <sheet name="Instructivo de llenado" sheetId="67" r:id="rId11"/>
    <sheet name="Hoja6" sheetId="83" state="hidden" r:id="rId12"/>
  </sheets>
  <calcPr calcId="18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0" i="85" l="1"/>
  <c r="H90" i="85" l="1"/>
  <c r="K90" i="85"/>
  <c r="H50" i="85"/>
  <c r="N26" i="85" l="1"/>
  <c r="K26" i="85"/>
  <c r="H26" i="85"/>
  <c r="H148" i="85" l="1"/>
  <c r="K148" i="85"/>
  <c r="N148" i="85"/>
  <c r="H92" i="85"/>
  <c r="K92" i="85"/>
  <c r="N92" i="85"/>
  <c r="N70" i="85" l="1"/>
  <c r="K70" i="85"/>
  <c r="H70" i="85"/>
  <c r="K184" i="85"/>
  <c r="H76" i="85"/>
  <c r="N140" i="85"/>
  <c r="K140" i="85"/>
  <c r="H140" i="85"/>
  <c r="N138" i="85"/>
  <c r="K138" i="85"/>
  <c r="H138" i="85"/>
  <c r="N142" i="85"/>
  <c r="K142" i="85"/>
  <c r="H142" i="85"/>
  <c r="N72" i="85"/>
  <c r="K72" i="85"/>
  <c r="H72" i="85"/>
  <c r="H152" i="85"/>
  <c r="K152" i="85"/>
  <c r="N152" i="85"/>
  <c r="H150" i="85"/>
  <c r="K150" i="85"/>
  <c r="N150" i="85"/>
  <c r="H58" i="85"/>
  <c r="K58" i="85"/>
  <c r="N58" i="85"/>
  <c r="H180" i="85"/>
  <c r="K180" i="85"/>
  <c r="N180" i="85"/>
  <c r="H170" i="85"/>
  <c r="K170" i="85"/>
  <c r="N170" i="85"/>
  <c r="N154" i="85"/>
  <c r="K154" i="85"/>
  <c r="H154" i="85"/>
  <c r="H134" i="85"/>
  <c r="K134" i="85"/>
  <c r="N134" i="85"/>
  <c r="H122" i="85"/>
  <c r="K122" i="85"/>
  <c r="N122" i="85"/>
  <c r="H120" i="85"/>
  <c r="K120" i="85"/>
  <c r="N120" i="85"/>
  <c r="H108" i="85"/>
  <c r="K108" i="85"/>
  <c r="N108" i="85"/>
  <c r="H106" i="85"/>
  <c r="K106" i="85"/>
  <c r="N106" i="85"/>
  <c r="H100" i="85"/>
  <c r="K100" i="85"/>
  <c r="N100" i="85"/>
  <c r="H98" i="85"/>
  <c r="K98" i="85"/>
  <c r="N98" i="85"/>
  <c r="H94" i="85"/>
  <c r="K94" i="85"/>
  <c r="N94" i="85"/>
  <c r="H86" i="85"/>
  <c r="K86" i="85"/>
  <c r="N86" i="85"/>
  <c r="H84" i="85"/>
  <c r="K84" i="85"/>
  <c r="N84" i="85"/>
  <c r="H80" i="85"/>
  <c r="K80" i="85"/>
  <c r="N80" i="85"/>
  <c r="H78" i="85"/>
  <c r="K78" i="85"/>
  <c r="N78" i="85"/>
  <c r="H66" i="85"/>
  <c r="K66" i="85"/>
  <c r="N66" i="85"/>
  <c r="K76" i="85"/>
  <c r="N76" i="85"/>
  <c r="H74" i="85"/>
  <c r="K74" i="85"/>
  <c r="N74" i="85"/>
  <c r="H68" i="85"/>
  <c r="K68" i="85"/>
  <c r="N68" i="85"/>
  <c r="H64" i="85"/>
  <c r="K64" i="85"/>
  <c r="N64" i="85"/>
  <c r="H62" i="85"/>
  <c r="K62" i="85"/>
  <c r="N62" i="85"/>
  <c r="H60" i="85"/>
  <c r="K60" i="85"/>
  <c r="N60" i="85"/>
  <c r="H56" i="85"/>
  <c r="K56" i="85"/>
  <c r="N56" i="85"/>
  <c r="K50" i="85"/>
  <c r="N50" i="85"/>
  <c r="H46" i="85"/>
  <c r="K46" i="85"/>
  <c r="N46" i="85"/>
  <c r="H44" i="85"/>
  <c r="K44" i="85"/>
  <c r="N44" i="85"/>
  <c r="H42" i="85"/>
  <c r="K42" i="85"/>
  <c r="N42" i="85"/>
  <c r="H40" i="85"/>
  <c r="K40" i="85"/>
  <c r="N40" i="85"/>
  <c r="H38" i="85"/>
  <c r="K38" i="85"/>
  <c r="N38" i="85"/>
  <c r="H36" i="85"/>
  <c r="K36" i="85"/>
  <c r="N36" i="85"/>
  <c r="H34" i="85"/>
  <c r="K34" i="85"/>
  <c r="N34" i="85"/>
  <c r="H30" i="85"/>
  <c r="K30" i="85"/>
  <c r="N30" i="85"/>
  <c r="H32" i="85"/>
  <c r="K32" i="85"/>
  <c r="N32" i="85"/>
  <c r="H24" i="85"/>
  <c r="K24" i="85"/>
  <c r="N24" i="85"/>
  <c r="H22" i="85"/>
  <c r="K22" i="85"/>
  <c r="N22" i="85"/>
  <c r="H20" i="85"/>
  <c r="N20" i="85"/>
  <c r="H18" i="85"/>
  <c r="K18" i="85"/>
  <c r="N18" i="85"/>
  <c r="H12" i="85"/>
  <c r="K12" i="85"/>
  <c r="N12" i="85"/>
  <c r="H10" i="85"/>
  <c r="K10" i="85"/>
  <c r="N10" i="85"/>
  <c r="N188" i="85"/>
  <c r="K188" i="85"/>
  <c r="H188" i="85"/>
  <c r="N186" i="85"/>
  <c r="K186" i="85"/>
  <c r="H186" i="85"/>
  <c r="N184" i="85"/>
  <c r="H184" i="85"/>
  <c r="N182" i="85"/>
  <c r="K182" i="85"/>
  <c r="H182" i="85"/>
  <c r="N174" i="85"/>
  <c r="K174" i="85"/>
  <c r="H174" i="85"/>
  <c r="N172" i="85"/>
  <c r="K172" i="85"/>
  <c r="H172" i="85"/>
  <c r="N168" i="85"/>
  <c r="K168" i="85"/>
  <c r="H168" i="85"/>
  <c r="N166" i="85"/>
  <c r="K166" i="85"/>
  <c r="H166" i="85"/>
  <c r="N164" i="85"/>
  <c r="K164" i="85"/>
  <c r="H164" i="85"/>
  <c r="N162" i="85"/>
  <c r="K162" i="85"/>
  <c r="H162" i="85"/>
  <c r="N160" i="85"/>
  <c r="K160" i="85"/>
  <c r="H160" i="85"/>
  <c r="N158" i="85"/>
  <c r="K158" i="85"/>
  <c r="H158" i="85"/>
  <c r="N156" i="85"/>
  <c r="K156" i="85"/>
  <c r="H156" i="85"/>
  <c r="N146" i="85"/>
  <c r="K146" i="85"/>
  <c r="H146" i="85"/>
  <c r="N144" i="85"/>
  <c r="K144" i="85"/>
  <c r="H144" i="85"/>
  <c r="N136" i="85"/>
  <c r="K136" i="85"/>
  <c r="H136" i="85"/>
  <c r="N132" i="85"/>
  <c r="K132" i="85"/>
  <c r="H132" i="85"/>
  <c r="N130" i="85"/>
  <c r="K130" i="85"/>
  <c r="H130" i="85"/>
  <c r="N128" i="85"/>
  <c r="K128" i="85"/>
  <c r="H128" i="85"/>
  <c r="N126" i="85"/>
  <c r="K126" i="85"/>
  <c r="H126" i="85"/>
  <c r="N124" i="85"/>
  <c r="K124" i="85"/>
  <c r="H124" i="85"/>
  <c r="N90" i="85"/>
  <c r="N88" i="85"/>
  <c r="K88" i="85"/>
  <c r="H88" i="85"/>
  <c r="N82" i="85"/>
  <c r="K82" i="85"/>
  <c r="H82" i="85"/>
  <c r="N52" i="85"/>
  <c r="K52" i="85"/>
  <c r="H52" i="85"/>
  <c r="N48" i="85"/>
  <c r="K48" i="85"/>
  <c r="H48" i="85"/>
  <c r="N28" i="85"/>
  <c r="K28" i="85"/>
  <c r="H28" i="85"/>
  <c r="N16" i="85"/>
  <c r="K16" i="85"/>
  <c r="H16" i="85"/>
  <c r="N14" i="85"/>
  <c r="K14" i="85"/>
  <c r="H14" i="85"/>
  <c r="I25" i="81"/>
  <c r="I178" i="81"/>
  <c r="I179" i="81" s="1"/>
  <c r="J178" i="81"/>
  <c r="L178" i="81"/>
  <c r="L179" i="81" s="1"/>
  <c r="M178" i="81"/>
  <c r="J180" i="81"/>
  <c r="I181" i="81" s="1"/>
  <c r="M180" i="81"/>
  <c r="L181" i="81"/>
  <c r="I183" i="81"/>
  <c r="L183" i="81"/>
  <c r="I185" i="81"/>
  <c r="L185" i="81"/>
  <c r="I187" i="81"/>
  <c r="L187" i="81"/>
  <c r="L173" i="81"/>
  <c r="I173" i="81"/>
  <c r="L171" i="81"/>
  <c r="I171" i="81"/>
  <c r="L169" i="81"/>
  <c r="I169" i="81"/>
  <c r="L167" i="81"/>
  <c r="I167" i="81"/>
  <c r="L165" i="81"/>
  <c r="I165" i="81"/>
  <c r="L163" i="81"/>
  <c r="I163" i="81"/>
  <c r="L161" i="81"/>
  <c r="I161" i="81"/>
  <c r="L159" i="81"/>
  <c r="I159" i="81"/>
  <c r="L157" i="81"/>
  <c r="I157" i="81"/>
  <c r="L155" i="81"/>
  <c r="I155" i="81"/>
  <c r="L153" i="81"/>
  <c r="I153" i="81"/>
  <c r="L151" i="81"/>
  <c r="I151" i="81"/>
  <c r="L149" i="81"/>
  <c r="I149" i="81"/>
  <c r="L147" i="81"/>
  <c r="I147" i="81"/>
  <c r="L145" i="81"/>
  <c r="I145" i="81"/>
  <c r="L143" i="81"/>
  <c r="I143" i="81"/>
  <c r="L141" i="81"/>
  <c r="I141" i="81"/>
  <c r="L139" i="81"/>
  <c r="I139" i="81"/>
  <c r="L137" i="81"/>
  <c r="I137" i="81"/>
  <c r="L135" i="81"/>
  <c r="I135" i="81"/>
  <c r="L133" i="81"/>
  <c r="I133" i="81"/>
  <c r="L131" i="81"/>
  <c r="I131" i="81"/>
  <c r="L129" i="81"/>
  <c r="I129" i="81"/>
  <c r="L127" i="81"/>
  <c r="I127" i="81"/>
  <c r="L125" i="81"/>
  <c r="I125" i="81"/>
  <c r="L123" i="81"/>
  <c r="I123" i="81"/>
  <c r="L121" i="81"/>
  <c r="I121" i="81"/>
  <c r="L119" i="81"/>
  <c r="I119" i="81"/>
  <c r="L115" i="81"/>
  <c r="I115" i="81"/>
  <c r="L113" i="81"/>
  <c r="I113" i="81"/>
  <c r="L111" i="81"/>
  <c r="I111" i="81"/>
  <c r="L109" i="81"/>
  <c r="I109" i="81"/>
  <c r="L107" i="81"/>
  <c r="I107" i="81"/>
  <c r="L105" i="81"/>
  <c r="I105" i="81"/>
  <c r="L103" i="81"/>
  <c r="I103" i="81"/>
  <c r="L101" i="81"/>
  <c r="I101" i="81"/>
  <c r="L99" i="81"/>
  <c r="I99" i="81"/>
  <c r="L97" i="81"/>
  <c r="I97" i="81"/>
  <c r="L95" i="81"/>
  <c r="I95" i="81"/>
  <c r="L93" i="81"/>
  <c r="I93" i="81"/>
  <c r="L91" i="81"/>
  <c r="I91" i="81"/>
  <c r="L89" i="81"/>
  <c r="I89" i="81"/>
  <c r="L87" i="81"/>
  <c r="I87" i="81"/>
  <c r="L85" i="81"/>
  <c r="I85" i="81"/>
  <c r="L83" i="81"/>
  <c r="I83" i="81"/>
  <c r="L81" i="81"/>
  <c r="I81" i="81"/>
  <c r="L78" i="81"/>
  <c r="L79" i="81" s="1"/>
  <c r="I78" i="81"/>
  <c r="I79" i="81" s="1"/>
  <c r="L77" i="81"/>
  <c r="I77" i="81"/>
  <c r="L75" i="81"/>
  <c r="I75" i="81"/>
  <c r="L73" i="81"/>
  <c r="I73" i="81"/>
  <c r="L71" i="81"/>
  <c r="I71" i="81"/>
  <c r="L69" i="81"/>
  <c r="I69" i="81"/>
  <c r="L67" i="81"/>
  <c r="I67" i="81"/>
  <c r="I65" i="81"/>
  <c r="M64" i="81"/>
  <c r="L65" i="81"/>
  <c r="L63" i="81"/>
  <c r="I63" i="81"/>
  <c r="L61" i="81"/>
  <c r="I61" i="81"/>
  <c r="L59" i="81"/>
  <c r="I59" i="81"/>
  <c r="L57" i="81"/>
  <c r="I57" i="81"/>
  <c r="L55" i="81"/>
  <c r="I55" i="81"/>
  <c r="L53" i="81"/>
  <c r="I53" i="81"/>
  <c r="L51" i="81"/>
  <c r="I51" i="81"/>
  <c r="L49" i="81"/>
  <c r="I49" i="81"/>
  <c r="L47" i="81"/>
  <c r="I47" i="81"/>
  <c r="L45" i="81"/>
  <c r="I45" i="81"/>
  <c r="L43" i="81"/>
  <c r="I43" i="81"/>
  <c r="L41" i="81"/>
  <c r="I41" i="81"/>
  <c r="L39" i="81"/>
  <c r="I39" i="81"/>
  <c r="L37" i="81"/>
  <c r="I37" i="81"/>
  <c r="L35" i="81"/>
  <c r="I35" i="81"/>
  <c r="L33" i="81"/>
  <c r="I33" i="81"/>
  <c r="L31" i="81"/>
  <c r="I31" i="81"/>
  <c r="L29" i="81"/>
  <c r="I29" i="81"/>
  <c r="L27" i="81"/>
  <c r="I27" i="81"/>
  <c r="L25" i="81"/>
  <c r="L23" i="81"/>
  <c r="I23" i="81"/>
  <c r="L21" i="81"/>
  <c r="I21" i="81"/>
  <c r="L19" i="81"/>
  <c r="I19" i="81"/>
  <c r="L17" i="81"/>
  <c r="I17" i="81"/>
  <c r="L15" i="81"/>
  <c r="I15" i="81"/>
  <c r="L13" i="81"/>
  <c r="I13" i="81"/>
  <c r="L11" i="81"/>
  <c r="I11" i="81"/>
  <c r="L9" i="81"/>
  <c r="I9" i="81"/>
  <c r="L77" i="80"/>
  <c r="I171" i="80"/>
  <c r="L187" i="80"/>
  <c r="I187" i="80"/>
  <c r="L185" i="80"/>
  <c r="I185" i="80"/>
  <c r="L183" i="80"/>
  <c r="I183" i="80"/>
  <c r="L181" i="80"/>
  <c r="I181" i="80"/>
  <c r="L179" i="80"/>
  <c r="I179" i="80"/>
  <c r="L173" i="80"/>
  <c r="I173" i="80"/>
  <c r="L171" i="80"/>
  <c r="L169" i="80"/>
  <c r="I169" i="80"/>
  <c r="L167" i="80"/>
  <c r="I167" i="80"/>
  <c r="L165" i="80"/>
  <c r="I165" i="80"/>
  <c r="L163" i="80"/>
  <c r="I163" i="80"/>
  <c r="L161" i="80"/>
  <c r="I161" i="80"/>
  <c r="L159" i="80"/>
  <c r="I159" i="80"/>
  <c r="L157" i="80"/>
  <c r="I157" i="80"/>
  <c r="L155" i="80"/>
  <c r="I155" i="80"/>
  <c r="L153" i="80"/>
  <c r="I153" i="80"/>
  <c r="L151" i="80"/>
  <c r="I151" i="80"/>
  <c r="L149" i="80"/>
  <c r="I149" i="80"/>
  <c r="L147" i="80"/>
  <c r="I147" i="80"/>
  <c r="L145" i="80"/>
  <c r="I145" i="80"/>
  <c r="L143" i="80"/>
  <c r="I143" i="80"/>
  <c r="L141" i="80"/>
  <c r="I141" i="80"/>
  <c r="L139" i="80"/>
  <c r="I139" i="80"/>
  <c r="L137" i="80"/>
  <c r="I137" i="80"/>
  <c r="L135" i="80"/>
  <c r="I135" i="80"/>
  <c r="L133" i="80"/>
  <c r="I133" i="80"/>
  <c r="L131" i="80"/>
  <c r="I131" i="80"/>
  <c r="L129" i="80"/>
  <c r="I129" i="80"/>
  <c r="L127" i="80"/>
  <c r="I127" i="80"/>
  <c r="L125" i="80"/>
  <c r="I125" i="80"/>
  <c r="L123" i="80"/>
  <c r="I123" i="80"/>
  <c r="L121" i="80"/>
  <c r="I121" i="80"/>
  <c r="L119" i="80"/>
  <c r="I119" i="80"/>
  <c r="L115" i="80"/>
  <c r="I115" i="80"/>
  <c r="L113" i="80"/>
  <c r="I113" i="80"/>
  <c r="L111" i="80"/>
  <c r="I111" i="80"/>
  <c r="L109" i="80"/>
  <c r="I109" i="80"/>
  <c r="L107" i="80"/>
  <c r="I107" i="80"/>
  <c r="L105" i="80"/>
  <c r="I105" i="80"/>
  <c r="L103" i="80"/>
  <c r="I103" i="80"/>
  <c r="L101" i="80"/>
  <c r="I101" i="80"/>
  <c r="L99" i="80"/>
  <c r="I99" i="80"/>
  <c r="L97" i="80"/>
  <c r="I97" i="80"/>
  <c r="L95" i="80"/>
  <c r="I95" i="80"/>
  <c r="L93" i="80"/>
  <c r="I93" i="80"/>
  <c r="L91" i="80"/>
  <c r="I91" i="80"/>
  <c r="L89" i="80"/>
  <c r="I89" i="80"/>
  <c r="L85" i="80"/>
  <c r="I85" i="80"/>
  <c r="L83" i="80"/>
  <c r="I83" i="80"/>
  <c r="L87" i="80"/>
  <c r="I87" i="80"/>
  <c r="L79" i="80"/>
  <c r="I79" i="80"/>
  <c r="I77" i="80"/>
  <c r="L67" i="80"/>
  <c r="I67" i="80"/>
  <c r="L65" i="80"/>
  <c r="I65" i="80"/>
  <c r="L63" i="80"/>
  <c r="I63" i="80"/>
  <c r="AS61" i="80"/>
  <c r="AP61" i="80"/>
  <c r="AM61" i="80"/>
  <c r="AJ61" i="80"/>
  <c r="AG61" i="80"/>
  <c r="AD61" i="80"/>
  <c r="AA61" i="80"/>
  <c r="X61" i="80"/>
  <c r="U61" i="80"/>
  <c r="R61" i="80"/>
  <c r="O61" i="80"/>
  <c r="L61" i="80"/>
  <c r="I61" i="80"/>
  <c r="AS55" i="80"/>
  <c r="AP55" i="80"/>
  <c r="AM55" i="80"/>
  <c r="AJ55" i="80"/>
  <c r="AG55" i="80"/>
  <c r="AD55" i="80"/>
  <c r="AA55" i="80"/>
  <c r="X55" i="80"/>
  <c r="U55" i="80"/>
  <c r="R55" i="80"/>
  <c r="O55" i="80"/>
  <c r="L55" i="80"/>
  <c r="I55" i="80"/>
  <c r="L51" i="80"/>
  <c r="I51" i="80"/>
  <c r="L47" i="80"/>
  <c r="I47" i="80"/>
  <c r="L45" i="80"/>
  <c r="I45" i="80"/>
  <c r="L43" i="80"/>
  <c r="I43" i="80"/>
  <c r="L41" i="80"/>
  <c r="I41" i="80"/>
  <c r="L39" i="80"/>
  <c r="I39" i="80"/>
  <c r="L37" i="80"/>
  <c r="I37" i="80"/>
  <c r="L81" i="80"/>
  <c r="I81" i="80"/>
  <c r="L75" i="80"/>
  <c r="I75" i="80"/>
  <c r="L73" i="80"/>
  <c r="I73" i="80"/>
  <c r="L71" i="80"/>
  <c r="I71" i="80"/>
  <c r="L69" i="80"/>
  <c r="I69" i="80"/>
  <c r="L59" i="80"/>
  <c r="I59" i="80"/>
  <c r="L57" i="80"/>
  <c r="I57" i="80"/>
  <c r="L49" i="80"/>
  <c r="I49" i="80"/>
  <c r="L35" i="80"/>
  <c r="I35" i="80"/>
  <c r="L32" i="80"/>
  <c r="L33" i="80" s="1"/>
  <c r="I33" i="80"/>
  <c r="L31" i="80"/>
  <c r="I31" i="80"/>
  <c r="L29" i="80"/>
  <c r="I29" i="80"/>
  <c r="L27" i="80"/>
  <c r="I27" i="80"/>
  <c r="L25" i="80"/>
  <c r="I25" i="80"/>
  <c r="L23" i="80"/>
  <c r="I23" i="80"/>
  <c r="L21" i="80"/>
  <c r="I21" i="80"/>
  <c r="L19" i="80"/>
  <c r="I19" i="80"/>
  <c r="L17" i="80"/>
  <c r="I17" i="80"/>
  <c r="L15" i="80"/>
  <c r="I15" i="80"/>
  <c r="L13" i="80"/>
  <c r="I13" i="80"/>
  <c r="L11" i="80"/>
  <c r="I11" i="80"/>
  <c r="L9" i="80"/>
  <c r="I9" i="80"/>
  <c r="U187" i="82"/>
  <c r="R187" i="82"/>
  <c r="O187" i="82"/>
  <c r="L187" i="82"/>
  <c r="I187" i="82"/>
  <c r="U185" i="82"/>
  <c r="R185" i="82"/>
  <c r="O185" i="82"/>
  <c r="L185" i="82"/>
  <c r="I185" i="82"/>
  <c r="U183" i="82"/>
  <c r="R183" i="82"/>
  <c r="O183" i="82"/>
  <c r="L183" i="82"/>
  <c r="I183" i="82"/>
  <c r="U181" i="82"/>
  <c r="R181" i="82"/>
  <c r="O181" i="82"/>
  <c r="L181" i="82"/>
  <c r="I181" i="82"/>
  <c r="U179" i="82"/>
  <c r="R179" i="82"/>
  <c r="O179" i="82"/>
  <c r="L179" i="82"/>
  <c r="I179" i="82"/>
  <c r="U173" i="82"/>
  <c r="R173" i="82"/>
  <c r="O173" i="82"/>
  <c r="L173" i="82"/>
  <c r="I173" i="82"/>
  <c r="U171" i="82"/>
  <c r="R171" i="82"/>
  <c r="O171" i="82"/>
  <c r="L171" i="82"/>
  <c r="I171" i="82"/>
  <c r="U169" i="82"/>
  <c r="R169" i="82"/>
  <c r="O169" i="82"/>
  <c r="L169" i="82"/>
  <c r="I169" i="82"/>
  <c r="U167" i="82"/>
  <c r="R167" i="82"/>
  <c r="O167" i="82"/>
  <c r="L167" i="82"/>
  <c r="I167" i="82"/>
  <c r="U165" i="82"/>
  <c r="R165" i="82"/>
  <c r="O165" i="82"/>
  <c r="L165" i="82"/>
  <c r="I165" i="82"/>
  <c r="U163" i="82"/>
  <c r="R163" i="82"/>
  <c r="O163" i="82"/>
  <c r="L163" i="82"/>
  <c r="I163" i="82"/>
  <c r="U161" i="82"/>
  <c r="R161" i="82"/>
  <c r="O161" i="82"/>
  <c r="L161" i="82"/>
  <c r="I161" i="82"/>
  <c r="U159" i="82"/>
  <c r="R159" i="82"/>
  <c r="O159" i="82"/>
  <c r="L159" i="82"/>
  <c r="I159" i="82"/>
  <c r="U157" i="82"/>
  <c r="R157" i="82"/>
  <c r="O157" i="82"/>
  <c r="L157" i="82"/>
  <c r="I157" i="82"/>
  <c r="U155" i="82"/>
  <c r="R155" i="82"/>
  <c r="O155" i="82"/>
  <c r="L155" i="82"/>
  <c r="I155" i="82"/>
  <c r="U153" i="82"/>
  <c r="R153" i="82"/>
  <c r="O153" i="82"/>
  <c r="L153" i="82"/>
  <c r="I153" i="82"/>
  <c r="U151" i="82"/>
  <c r="R151" i="82"/>
  <c r="O151" i="82"/>
  <c r="L151" i="82"/>
  <c r="I151" i="82"/>
  <c r="U149" i="82"/>
  <c r="R149" i="82"/>
  <c r="O149" i="82"/>
  <c r="L149" i="82"/>
  <c r="I149" i="82"/>
  <c r="U147" i="82"/>
  <c r="R147" i="82"/>
  <c r="O147" i="82"/>
  <c r="L147" i="82"/>
  <c r="I147" i="82"/>
  <c r="U145" i="82"/>
  <c r="R145" i="82"/>
  <c r="O145" i="82"/>
  <c r="L145" i="82"/>
  <c r="I145" i="82"/>
  <c r="U143" i="82"/>
  <c r="R143" i="82"/>
  <c r="O143" i="82"/>
  <c r="L143" i="82"/>
  <c r="I143" i="82"/>
  <c r="U141" i="82"/>
  <c r="R141" i="82"/>
  <c r="O141" i="82"/>
  <c r="L141" i="82"/>
  <c r="I141" i="82"/>
  <c r="U139" i="82"/>
  <c r="R139" i="82"/>
  <c r="O139" i="82"/>
  <c r="L139" i="82"/>
  <c r="I139" i="82"/>
  <c r="U137" i="82"/>
  <c r="R137" i="82"/>
  <c r="O137" i="82"/>
  <c r="L137" i="82"/>
  <c r="I137" i="82"/>
  <c r="U135" i="82"/>
  <c r="R135" i="82"/>
  <c r="O135" i="82"/>
  <c r="L135" i="82"/>
  <c r="I135" i="82"/>
  <c r="U133" i="82"/>
  <c r="R133" i="82"/>
  <c r="O133" i="82"/>
  <c r="L133" i="82"/>
  <c r="I133" i="82"/>
  <c r="U131" i="82"/>
  <c r="R131" i="82"/>
  <c r="O131" i="82"/>
  <c r="L131" i="82"/>
  <c r="I131" i="82"/>
  <c r="U129" i="82"/>
  <c r="R129" i="82"/>
  <c r="O129" i="82"/>
  <c r="L129" i="82"/>
  <c r="I129" i="82"/>
  <c r="U127" i="82"/>
  <c r="R127" i="82"/>
  <c r="O127" i="82"/>
  <c r="L127" i="82"/>
  <c r="I127" i="82"/>
  <c r="U125" i="82"/>
  <c r="R125" i="82"/>
  <c r="O125" i="82"/>
  <c r="L125" i="82"/>
  <c r="I125" i="82"/>
  <c r="U123" i="82"/>
  <c r="R123" i="82"/>
  <c r="O123" i="82"/>
  <c r="L123" i="82"/>
  <c r="I123" i="82"/>
  <c r="U121" i="82"/>
  <c r="R121" i="82"/>
  <c r="O121" i="82"/>
  <c r="L121" i="82"/>
  <c r="I121" i="82"/>
  <c r="U119" i="82"/>
  <c r="R119" i="82"/>
  <c r="O119" i="82"/>
  <c r="L119" i="82"/>
  <c r="I119" i="82"/>
  <c r="U115" i="82"/>
  <c r="R115" i="82"/>
  <c r="O115" i="82"/>
  <c r="L115" i="82"/>
  <c r="I115" i="82"/>
  <c r="U113" i="82"/>
  <c r="R113" i="82"/>
  <c r="O113" i="82"/>
  <c r="L113" i="82"/>
  <c r="I113" i="82"/>
  <c r="U111" i="82"/>
  <c r="R111" i="82"/>
  <c r="O111" i="82"/>
  <c r="L111" i="82"/>
  <c r="I111" i="82"/>
  <c r="U109" i="82"/>
  <c r="R109" i="82"/>
  <c r="O109" i="82"/>
  <c r="L109" i="82"/>
  <c r="I109" i="82"/>
  <c r="U107" i="82"/>
  <c r="R107" i="82"/>
  <c r="O107" i="82"/>
  <c r="L107" i="82"/>
  <c r="I107" i="82"/>
  <c r="U105" i="82"/>
  <c r="R105" i="82"/>
  <c r="O105" i="82"/>
  <c r="L105" i="82"/>
  <c r="I105" i="82"/>
  <c r="U103" i="82"/>
  <c r="R103" i="82"/>
  <c r="O103" i="82"/>
  <c r="L103" i="82"/>
  <c r="I103" i="82"/>
  <c r="U101" i="82"/>
  <c r="R101" i="82"/>
  <c r="O101" i="82"/>
  <c r="L101" i="82"/>
  <c r="I101" i="82"/>
  <c r="U99" i="82"/>
  <c r="R99" i="82"/>
  <c r="O99" i="82"/>
  <c r="L99" i="82"/>
  <c r="I99" i="82"/>
  <c r="U97" i="82"/>
  <c r="R97" i="82"/>
  <c r="O97" i="82"/>
  <c r="L97" i="82"/>
  <c r="I97" i="82"/>
  <c r="U95" i="82"/>
  <c r="R95" i="82"/>
  <c r="O95" i="82"/>
  <c r="L95" i="82"/>
  <c r="I95" i="82"/>
  <c r="U93" i="82"/>
  <c r="R93" i="82"/>
  <c r="O93" i="82"/>
  <c r="L93" i="82"/>
  <c r="I93" i="82"/>
  <c r="U91" i="82"/>
  <c r="R91" i="82"/>
  <c r="O91" i="82"/>
  <c r="L91" i="82"/>
  <c r="I91" i="82"/>
  <c r="U89" i="82"/>
  <c r="R89" i="82"/>
  <c r="O89" i="82"/>
  <c r="L89" i="82"/>
  <c r="I89" i="82"/>
  <c r="U87" i="82"/>
  <c r="R87" i="82"/>
  <c r="O87" i="82"/>
  <c r="L87" i="82"/>
  <c r="I87" i="82"/>
  <c r="U85" i="82"/>
  <c r="R85" i="82"/>
  <c r="O85" i="82"/>
  <c r="L85" i="82"/>
  <c r="I85" i="82"/>
  <c r="U83" i="82"/>
  <c r="R83" i="82"/>
  <c r="O83" i="82"/>
  <c r="L83" i="82"/>
  <c r="I83" i="82"/>
  <c r="U81" i="82"/>
  <c r="R81" i="82"/>
  <c r="O81" i="82"/>
  <c r="L81" i="82"/>
  <c r="I81" i="82"/>
  <c r="U79" i="82"/>
  <c r="R79" i="82"/>
  <c r="O79" i="82"/>
  <c r="L79" i="82"/>
  <c r="I79" i="82"/>
  <c r="U77" i="82"/>
  <c r="R77" i="82"/>
  <c r="O77" i="82"/>
  <c r="L77" i="82"/>
  <c r="I77" i="82"/>
  <c r="U75" i="82"/>
  <c r="R75" i="82"/>
  <c r="O75" i="82"/>
  <c r="L75" i="82"/>
  <c r="I75" i="82"/>
  <c r="U73" i="82"/>
  <c r="R73" i="82"/>
  <c r="O73" i="82"/>
  <c r="L73" i="82"/>
  <c r="I73" i="82"/>
  <c r="U71" i="82"/>
  <c r="R71" i="82"/>
  <c r="O71" i="82"/>
  <c r="L71" i="82"/>
  <c r="I71" i="82"/>
  <c r="U69" i="82"/>
  <c r="R69" i="82"/>
  <c r="O69" i="82"/>
  <c r="L69" i="82"/>
  <c r="I69" i="82"/>
  <c r="U67" i="82"/>
  <c r="R67" i="82"/>
  <c r="O67" i="82"/>
  <c r="L67" i="82"/>
  <c r="I67" i="82"/>
  <c r="U65" i="82"/>
  <c r="R65" i="82"/>
  <c r="O65" i="82"/>
  <c r="L65" i="82"/>
  <c r="I65" i="82"/>
  <c r="U63" i="82"/>
  <c r="R63" i="82"/>
  <c r="O63" i="82"/>
  <c r="L63" i="82"/>
  <c r="I63" i="82"/>
  <c r="U61" i="82"/>
  <c r="R61" i="82"/>
  <c r="O61" i="82"/>
  <c r="L61" i="82"/>
  <c r="I61" i="82"/>
  <c r="U59" i="82"/>
  <c r="R59" i="82"/>
  <c r="O59" i="82"/>
  <c r="L59" i="82"/>
  <c r="I59" i="82"/>
  <c r="U57" i="82"/>
  <c r="R57" i="82"/>
  <c r="O57" i="82"/>
  <c r="L57" i="82"/>
  <c r="I57" i="82"/>
  <c r="U55" i="82"/>
  <c r="R55" i="82"/>
  <c r="O55" i="82"/>
  <c r="L55" i="82"/>
  <c r="I55" i="82"/>
  <c r="U51" i="82"/>
  <c r="R51" i="82"/>
  <c r="O51" i="82"/>
  <c r="L51" i="82"/>
  <c r="I51" i="82"/>
  <c r="U49" i="82"/>
  <c r="R49" i="82"/>
  <c r="O49" i="82"/>
  <c r="L49" i="82"/>
  <c r="I49" i="82"/>
  <c r="U47" i="82"/>
  <c r="R47" i="82"/>
  <c r="O47" i="82"/>
  <c r="L47" i="82"/>
  <c r="I47" i="82"/>
  <c r="U45" i="82"/>
  <c r="R45" i="82"/>
  <c r="O45" i="82"/>
  <c r="L45" i="82"/>
  <c r="I45" i="82"/>
  <c r="U43" i="82"/>
  <c r="R43" i="82"/>
  <c r="O43" i="82"/>
  <c r="L43" i="82"/>
  <c r="I43" i="82"/>
  <c r="U41" i="82"/>
  <c r="R41" i="82"/>
  <c r="O41" i="82"/>
  <c r="L41" i="82"/>
  <c r="I41" i="82"/>
  <c r="U39" i="82"/>
  <c r="R39" i="82"/>
  <c r="O39" i="82"/>
  <c r="L39" i="82"/>
  <c r="I39" i="82"/>
  <c r="U37" i="82"/>
  <c r="R37" i="82"/>
  <c r="O37" i="82"/>
  <c r="L37" i="82"/>
  <c r="I37" i="82"/>
  <c r="U35" i="82"/>
  <c r="R35" i="82"/>
  <c r="O35" i="82"/>
  <c r="L35" i="82"/>
  <c r="I35" i="82"/>
  <c r="U33" i="82"/>
  <c r="R33" i="82"/>
  <c r="O33" i="82"/>
  <c r="L33" i="82"/>
  <c r="I33" i="82"/>
  <c r="U31" i="82"/>
  <c r="R31" i="82"/>
  <c r="O31" i="82"/>
  <c r="L31" i="82"/>
  <c r="I31" i="82"/>
  <c r="U29" i="82"/>
  <c r="R29" i="82"/>
  <c r="O29" i="82"/>
  <c r="L29" i="82"/>
  <c r="I29" i="82"/>
  <c r="U27" i="82"/>
  <c r="R27" i="82"/>
  <c r="O27" i="82"/>
  <c r="L27" i="82"/>
  <c r="I27" i="82"/>
  <c r="U25" i="82"/>
  <c r="R25" i="82"/>
  <c r="O25" i="82"/>
  <c r="L25" i="82"/>
  <c r="I25" i="82"/>
  <c r="U23" i="82"/>
  <c r="R23" i="82"/>
  <c r="O23" i="82"/>
  <c r="L23" i="82"/>
  <c r="I23" i="82"/>
  <c r="U21" i="82"/>
  <c r="R21" i="82"/>
  <c r="O21" i="82"/>
  <c r="L21" i="82"/>
  <c r="I21" i="82"/>
  <c r="U19" i="82"/>
  <c r="R19" i="82"/>
  <c r="O19" i="82"/>
  <c r="L19" i="82"/>
  <c r="I19" i="82"/>
  <c r="U17" i="82"/>
  <c r="R17" i="82"/>
  <c r="O17" i="82"/>
  <c r="L17" i="82"/>
  <c r="I17" i="82"/>
  <c r="U15" i="82"/>
  <c r="R15" i="82"/>
  <c r="O15" i="82"/>
  <c r="L15" i="82"/>
  <c r="I15" i="82"/>
  <c r="U13" i="82"/>
  <c r="R13" i="82"/>
  <c r="O13" i="82"/>
  <c r="L13" i="82"/>
  <c r="I13" i="82"/>
  <c r="U11" i="82"/>
  <c r="R11" i="82"/>
  <c r="O11" i="82"/>
  <c r="L11" i="82"/>
  <c r="I11" i="82"/>
  <c r="U9" i="82"/>
  <c r="R9" i="82"/>
  <c r="O9" i="82"/>
  <c r="L9" i="82"/>
  <c r="I9" i="82"/>
  <c r="AS187" i="81"/>
  <c r="AP187" i="81"/>
  <c r="AM187" i="81"/>
  <c r="AJ187" i="81"/>
  <c r="AG187" i="81"/>
  <c r="AD187" i="81"/>
  <c r="AA187" i="81"/>
  <c r="X187" i="81"/>
  <c r="U187" i="81"/>
  <c r="R187" i="81"/>
  <c r="O187" i="81"/>
  <c r="AS185" i="81"/>
  <c r="AP185" i="81"/>
  <c r="AM185" i="81"/>
  <c r="AJ185" i="81"/>
  <c r="AG185" i="81"/>
  <c r="AD185" i="81"/>
  <c r="AA185" i="81"/>
  <c r="X185" i="81"/>
  <c r="U185" i="81"/>
  <c r="R185" i="81"/>
  <c r="O185" i="81"/>
  <c r="AS183" i="81"/>
  <c r="AP183" i="81"/>
  <c r="AM183" i="81"/>
  <c r="AJ183" i="81"/>
  <c r="AG183" i="81"/>
  <c r="AD183" i="81"/>
  <c r="AA183" i="81"/>
  <c r="X183" i="81"/>
  <c r="U183" i="81"/>
  <c r="R183" i="81"/>
  <c r="O183" i="81"/>
  <c r="AS181" i="81"/>
  <c r="AP181" i="81"/>
  <c r="AM181" i="81"/>
  <c r="AJ181" i="81"/>
  <c r="AG181" i="81"/>
  <c r="AD181" i="81"/>
  <c r="AA181" i="81"/>
  <c r="X181" i="81"/>
  <c r="U181" i="81"/>
  <c r="R181" i="81"/>
  <c r="O181" i="81"/>
  <c r="AS179" i="81"/>
  <c r="AP179" i="81"/>
  <c r="AM179" i="81"/>
  <c r="AJ179" i="81"/>
  <c r="AG179" i="81"/>
  <c r="AD179" i="81"/>
  <c r="AA179" i="81"/>
  <c r="X179" i="81"/>
  <c r="U179" i="81"/>
  <c r="R179" i="81"/>
  <c r="O179" i="81"/>
  <c r="AS173" i="81"/>
  <c r="AP173" i="81"/>
  <c r="AM173" i="81"/>
  <c r="AJ173" i="81"/>
  <c r="AG173" i="81"/>
  <c r="AD173" i="81"/>
  <c r="AA173" i="81"/>
  <c r="X173" i="81"/>
  <c r="U173" i="81"/>
  <c r="R173" i="81"/>
  <c r="O173" i="81"/>
  <c r="AS171" i="81"/>
  <c r="AP171" i="81"/>
  <c r="AM171" i="81"/>
  <c r="AJ171" i="81"/>
  <c r="AG171" i="81"/>
  <c r="AD171" i="81"/>
  <c r="AA171" i="81"/>
  <c r="X171" i="81"/>
  <c r="U171" i="81"/>
  <c r="R171" i="81"/>
  <c r="O171" i="81"/>
  <c r="AS169" i="81"/>
  <c r="AP169" i="81"/>
  <c r="AM169" i="81"/>
  <c r="AJ169" i="81"/>
  <c r="AG169" i="81"/>
  <c r="AD169" i="81"/>
  <c r="AA169" i="81"/>
  <c r="X169" i="81"/>
  <c r="U169" i="81"/>
  <c r="R169" i="81"/>
  <c r="O169" i="81"/>
  <c r="AS167" i="81"/>
  <c r="AP167" i="81"/>
  <c r="AM167" i="81"/>
  <c r="AJ167" i="81"/>
  <c r="AG167" i="81"/>
  <c r="AD167" i="81"/>
  <c r="AA167" i="81"/>
  <c r="X167" i="81"/>
  <c r="U167" i="81"/>
  <c r="R167" i="81"/>
  <c r="O167" i="81"/>
  <c r="AS165" i="81"/>
  <c r="AP165" i="81"/>
  <c r="AM165" i="81"/>
  <c r="AJ165" i="81"/>
  <c r="AG165" i="81"/>
  <c r="AD165" i="81"/>
  <c r="AA165" i="81"/>
  <c r="X165" i="81"/>
  <c r="U165" i="81"/>
  <c r="R165" i="81"/>
  <c r="O165" i="81"/>
  <c r="AS163" i="81"/>
  <c r="AP163" i="81"/>
  <c r="AM163" i="81"/>
  <c r="AJ163" i="81"/>
  <c r="AG163" i="81"/>
  <c r="AD163" i="81"/>
  <c r="AA163" i="81"/>
  <c r="X163" i="81"/>
  <c r="U163" i="81"/>
  <c r="R163" i="81"/>
  <c r="O163" i="81"/>
  <c r="AS161" i="81"/>
  <c r="AP161" i="81"/>
  <c r="AM161" i="81"/>
  <c r="AJ161" i="81"/>
  <c r="AG161" i="81"/>
  <c r="AD161" i="81"/>
  <c r="AA161" i="81"/>
  <c r="X161" i="81"/>
  <c r="U161" i="81"/>
  <c r="R161" i="81"/>
  <c r="O161" i="81"/>
  <c r="AS159" i="81"/>
  <c r="AP159" i="81"/>
  <c r="AM159" i="81"/>
  <c r="AJ159" i="81"/>
  <c r="AG159" i="81"/>
  <c r="AD159" i="81"/>
  <c r="AA159" i="81"/>
  <c r="X159" i="81"/>
  <c r="U159" i="81"/>
  <c r="R159" i="81"/>
  <c r="O159" i="81"/>
  <c r="AS157" i="81"/>
  <c r="AP157" i="81"/>
  <c r="AM157" i="81"/>
  <c r="AJ157" i="81"/>
  <c r="AG157" i="81"/>
  <c r="AD157" i="81"/>
  <c r="AA157" i="81"/>
  <c r="X157" i="81"/>
  <c r="U157" i="81"/>
  <c r="R157" i="81"/>
  <c r="O157" i="81"/>
  <c r="AS155" i="81"/>
  <c r="AP155" i="81"/>
  <c r="AM155" i="81"/>
  <c r="AJ155" i="81"/>
  <c r="AG155" i="81"/>
  <c r="AD155" i="81"/>
  <c r="AA155" i="81"/>
  <c r="X155" i="81"/>
  <c r="U155" i="81"/>
  <c r="R155" i="81"/>
  <c r="O155" i="81"/>
  <c r="AS153" i="81"/>
  <c r="AP153" i="81"/>
  <c r="AM153" i="81"/>
  <c r="AJ153" i="81"/>
  <c r="AG153" i="81"/>
  <c r="AD153" i="81"/>
  <c r="AA153" i="81"/>
  <c r="X153" i="81"/>
  <c r="U153" i="81"/>
  <c r="R153" i="81"/>
  <c r="O153" i="81"/>
  <c r="AS151" i="81"/>
  <c r="AP151" i="81"/>
  <c r="AM151" i="81"/>
  <c r="AJ151" i="81"/>
  <c r="AG151" i="81"/>
  <c r="AD151" i="81"/>
  <c r="AA151" i="81"/>
  <c r="X151" i="81"/>
  <c r="U151" i="81"/>
  <c r="R151" i="81"/>
  <c r="O151" i="81"/>
  <c r="AS149" i="81"/>
  <c r="AP149" i="81"/>
  <c r="AM149" i="81"/>
  <c r="AJ149" i="81"/>
  <c r="AG149" i="81"/>
  <c r="AD149" i="81"/>
  <c r="AA149" i="81"/>
  <c r="X149" i="81"/>
  <c r="U149" i="81"/>
  <c r="R149" i="81"/>
  <c r="O149" i="81"/>
  <c r="AS147" i="81"/>
  <c r="AP147" i="81"/>
  <c r="AM147" i="81"/>
  <c r="AJ147" i="81"/>
  <c r="AG147" i="81"/>
  <c r="AD147" i="81"/>
  <c r="AA147" i="81"/>
  <c r="X147" i="81"/>
  <c r="U147" i="81"/>
  <c r="R147" i="81"/>
  <c r="O147" i="81"/>
  <c r="AS145" i="81"/>
  <c r="AP145" i="81"/>
  <c r="AM145" i="81"/>
  <c r="AJ145" i="81"/>
  <c r="AG145" i="81"/>
  <c r="AD145" i="81"/>
  <c r="AA145" i="81"/>
  <c r="X145" i="81"/>
  <c r="U145" i="81"/>
  <c r="R145" i="81"/>
  <c r="O145" i="81"/>
  <c r="AS143" i="81"/>
  <c r="AP143" i="81"/>
  <c r="AM143" i="81"/>
  <c r="AJ143" i="81"/>
  <c r="AG143" i="81"/>
  <c r="AD143" i="81"/>
  <c r="AA143" i="81"/>
  <c r="X143" i="81"/>
  <c r="U143" i="81"/>
  <c r="R143" i="81"/>
  <c r="O143" i="81"/>
  <c r="AS141" i="81"/>
  <c r="AP141" i="81"/>
  <c r="AM141" i="81"/>
  <c r="AJ141" i="81"/>
  <c r="AG141" i="81"/>
  <c r="AD141" i="81"/>
  <c r="AA141" i="81"/>
  <c r="X141" i="81"/>
  <c r="U141" i="81"/>
  <c r="R141" i="81"/>
  <c r="O141" i="81"/>
  <c r="AS139" i="81"/>
  <c r="AP139" i="81"/>
  <c r="AM139" i="81"/>
  <c r="AJ139" i="81"/>
  <c r="AG139" i="81"/>
  <c r="AD139" i="81"/>
  <c r="AA139" i="81"/>
  <c r="X139" i="81"/>
  <c r="U139" i="81"/>
  <c r="R139" i="81"/>
  <c r="O139" i="81"/>
  <c r="AS137" i="81"/>
  <c r="AP137" i="81"/>
  <c r="AM137" i="81"/>
  <c r="AJ137" i="81"/>
  <c r="AG137" i="81"/>
  <c r="AD137" i="81"/>
  <c r="AA137" i="81"/>
  <c r="X137" i="81"/>
  <c r="U137" i="81"/>
  <c r="R137" i="81"/>
  <c r="O137" i="81"/>
  <c r="AS135" i="81"/>
  <c r="AP135" i="81"/>
  <c r="AM135" i="81"/>
  <c r="AJ135" i="81"/>
  <c r="AG135" i="81"/>
  <c r="AD135" i="81"/>
  <c r="AA135" i="81"/>
  <c r="X135" i="81"/>
  <c r="U135" i="81"/>
  <c r="R135" i="81"/>
  <c r="O135" i="81"/>
  <c r="AS133" i="81"/>
  <c r="AP133" i="81"/>
  <c r="AM133" i="81"/>
  <c r="AJ133" i="81"/>
  <c r="AG133" i="81"/>
  <c r="AD133" i="81"/>
  <c r="AA133" i="81"/>
  <c r="X133" i="81"/>
  <c r="U133" i="81"/>
  <c r="R133" i="81"/>
  <c r="O133" i="81"/>
  <c r="AS131" i="81"/>
  <c r="AP131" i="81"/>
  <c r="AM131" i="81"/>
  <c r="AJ131" i="81"/>
  <c r="AG131" i="81"/>
  <c r="AD131" i="81"/>
  <c r="AA131" i="81"/>
  <c r="X131" i="81"/>
  <c r="U131" i="81"/>
  <c r="R131" i="81"/>
  <c r="O131" i="81"/>
  <c r="AS129" i="81"/>
  <c r="AP129" i="81"/>
  <c r="AM129" i="81"/>
  <c r="AJ129" i="81"/>
  <c r="AG129" i="81"/>
  <c r="AD129" i="81"/>
  <c r="AA129" i="81"/>
  <c r="X129" i="81"/>
  <c r="U129" i="81"/>
  <c r="R129" i="81"/>
  <c r="O129" i="81"/>
  <c r="AS127" i="81"/>
  <c r="AP127" i="81"/>
  <c r="AM127" i="81"/>
  <c r="AJ127" i="81"/>
  <c r="AG127" i="81"/>
  <c r="AD127" i="81"/>
  <c r="AA127" i="81"/>
  <c r="X127" i="81"/>
  <c r="U127" i="81"/>
  <c r="R127" i="81"/>
  <c r="O127" i="81"/>
  <c r="AS125" i="81"/>
  <c r="AP125" i="81"/>
  <c r="AM125" i="81"/>
  <c r="AJ125" i="81"/>
  <c r="AG125" i="81"/>
  <c r="AD125" i="81"/>
  <c r="AA125" i="81"/>
  <c r="X125" i="81"/>
  <c r="U125" i="81"/>
  <c r="R125" i="81"/>
  <c r="O125" i="81"/>
  <c r="AS123" i="81"/>
  <c r="AP123" i="81"/>
  <c r="AM123" i="81"/>
  <c r="AJ123" i="81"/>
  <c r="AG123" i="81"/>
  <c r="AD123" i="81"/>
  <c r="AA123" i="81"/>
  <c r="X123" i="81"/>
  <c r="U123" i="81"/>
  <c r="R123" i="81"/>
  <c r="O123" i="81"/>
  <c r="AS121" i="81"/>
  <c r="AP121" i="81"/>
  <c r="AM121" i="81"/>
  <c r="AJ121" i="81"/>
  <c r="AG121" i="81"/>
  <c r="AD121" i="81"/>
  <c r="AA121" i="81"/>
  <c r="X121" i="81"/>
  <c r="U121" i="81"/>
  <c r="R121" i="81"/>
  <c r="O121" i="81"/>
  <c r="AS119" i="81"/>
  <c r="AP119" i="81"/>
  <c r="AM119" i="81"/>
  <c r="AJ119" i="81"/>
  <c r="AG119" i="81"/>
  <c r="AD119" i="81"/>
  <c r="AA119" i="81"/>
  <c r="X119" i="81"/>
  <c r="U119" i="81"/>
  <c r="R119" i="81"/>
  <c r="O119" i="81"/>
  <c r="AS115" i="81"/>
  <c r="AP115" i="81"/>
  <c r="AM115" i="81"/>
  <c r="AJ115" i="81"/>
  <c r="AG115" i="81"/>
  <c r="AD115" i="81"/>
  <c r="AA115" i="81"/>
  <c r="X115" i="81"/>
  <c r="U115" i="81"/>
  <c r="R115" i="81"/>
  <c r="O115" i="81"/>
  <c r="AS113" i="81"/>
  <c r="AP113" i="81"/>
  <c r="AM113" i="81"/>
  <c r="AJ113" i="81"/>
  <c r="AG113" i="81"/>
  <c r="AD113" i="81"/>
  <c r="AA113" i="81"/>
  <c r="X113" i="81"/>
  <c r="U113" i="81"/>
  <c r="R113" i="81"/>
  <c r="O113" i="81"/>
  <c r="AS111" i="81"/>
  <c r="AP111" i="81"/>
  <c r="AM111" i="81"/>
  <c r="AJ111" i="81"/>
  <c r="AG111" i="81"/>
  <c r="AD111" i="81"/>
  <c r="AA111" i="81"/>
  <c r="X111" i="81"/>
  <c r="U111" i="81"/>
  <c r="R111" i="81"/>
  <c r="O111" i="81"/>
  <c r="AS109" i="81"/>
  <c r="AP109" i="81"/>
  <c r="AM109" i="81"/>
  <c r="AJ109" i="81"/>
  <c r="AG109" i="81"/>
  <c r="AD109" i="81"/>
  <c r="AA109" i="81"/>
  <c r="X109" i="81"/>
  <c r="U109" i="81"/>
  <c r="R109" i="81"/>
  <c r="O109" i="81"/>
  <c r="AS107" i="81"/>
  <c r="AP107" i="81"/>
  <c r="AM107" i="81"/>
  <c r="AJ107" i="81"/>
  <c r="AG107" i="81"/>
  <c r="AD107" i="81"/>
  <c r="AA107" i="81"/>
  <c r="X107" i="81"/>
  <c r="U107" i="81"/>
  <c r="R107" i="81"/>
  <c r="O107" i="81"/>
  <c r="AS105" i="81"/>
  <c r="AP105" i="81"/>
  <c r="AM105" i="81"/>
  <c r="AJ105" i="81"/>
  <c r="AG105" i="81"/>
  <c r="AD105" i="81"/>
  <c r="AA105" i="81"/>
  <c r="X105" i="81"/>
  <c r="U105" i="81"/>
  <c r="R105" i="81"/>
  <c r="O105" i="81"/>
  <c r="AS103" i="81"/>
  <c r="AP103" i="81"/>
  <c r="AM103" i="81"/>
  <c r="AJ103" i="81"/>
  <c r="AG103" i="81"/>
  <c r="AD103" i="81"/>
  <c r="AA103" i="81"/>
  <c r="X103" i="81"/>
  <c r="U103" i="81"/>
  <c r="R103" i="81"/>
  <c r="O103" i="81"/>
  <c r="AS101" i="81"/>
  <c r="AP101" i="81"/>
  <c r="AM101" i="81"/>
  <c r="AJ101" i="81"/>
  <c r="AG101" i="81"/>
  <c r="AD101" i="81"/>
  <c r="AA101" i="81"/>
  <c r="X101" i="81"/>
  <c r="U101" i="81"/>
  <c r="R101" i="81"/>
  <c r="O101" i="81"/>
  <c r="AS99" i="81"/>
  <c r="AP99" i="81"/>
  <c r="AM99" i="81"/>
  <c r="AJ99" i="81"/>
  <c r="AG99" i="81"/>
  <c r="AD99" i="81"/>
  <c r="AA99" i="81"/>
  <c r="X99" i="81"/>
  <c r="U99" i="81"/>
  <c r="R99" i="81"/>
  <c r="O99" i="81"/>
  <c r="AS97" i="81"/>
  <c r="AP97" i="81"/>
  <c r="AM97" i="81"/>
  <c r="AJ97" i="81"/>
  <c r="AG97" i="81"/>
  <c r="AD97" i="81"/>
  <c r="AA97" i="81"/>
  <c r="X97" i="81"/>
  <c r="U97" i="81"/>
  <c r="R97" i="81"/>
  <c r="O97" i="81"/>
  <c r="AS95" i="81"/>
  <c r="AP95" i="81"/>
  <c r="AM95" i="81"/>
  <c r="AJ95" i="81"/>
  <c r="AG95" i="81"/>
  <c r="AD95" i="81"/>
  <c r="AA95" i="81"/>
  <c r="X95" i="81"/>
  <c r="U95" i="81"/>
  <c r="R95" i="81"/>
  <c r="O95" i="81"/>
  <c r="AS93" i="81"/>
  <c r="AP93" i="81"/>
  <c r="AM93" i="81"/>
  <c r="AJ93" i="81"/>
  <c r="AG93" i="81"/>
  <c r="AD93" i="81"/>
  <c r="AA93" i="81"/>
  <c r="X93" i="81"/>
  <c r="U93" i="81"/>
  <c r="R93" i="81"/>
  <c r="O93" i="81"/>
  <c r="AS91" i="81"/>
  <c r="AP91" i="81"/>
  <c r="AM91" i="81"/>
  <c r="AJ91" i="81"/>
  <c r="AG91" i="81"/>
  <c r="AD91" i="81"/>
  <c r="AA91" i="81"/>
  <c r="X91" i="81"/>
  <c r="U91" i="81"/>
  <c r="R91" i="81"/>
  <c r="O91" i="81"/>
  <c r="AS89" i="81"/>
  <c r="AP89" i="81"/>
  <c r="AM89" i="81"/>
  <c r="AJ89" i="81"/>
  <c r="AG89" i="81"/>
  <c r="AD89" i="81"/>
  <c r="AA89" i="81"/>
  <c r="X89" i="81"/>
  <c r="U89" i="81"/>
  <c r="R89" i="81"/>
  <c r="O89" i="81"/>
  <c r="AS87" i="81"/>
  <c r="AP87" i="81"/>
  <c r="AM87" i="81"/>
  <c r="AJ87" i="81"/>
  <c r="AG87" i="81"/>
  <c r="AD87" i="81"/>
  <c r="AA87" i="81"/>
  <c r="X87" i="81"/>
  <c r="U87" i="81"/>
  <c r="R87" i="81"/>
  <c r="O87" i="81"/>
  <c r="AS85" i="81"/>
  <c r="AP85" i="81"/>
  <c r="AM85" i="81"/>
  <c r="AJ85" i="81"/>
  <c r="AG85" i="81"/>
  <c r="AD85" i="81"/>
  <c r="AA85" i="81"/>
  <c r="X85" i="81"/>
  <c r="U85" i="81"/>
  <c r="R85" i="81"/>
  <c r="O85" i="81"/>
  <c r="AS83" i="81"/>
  <c r="AP83" i="81"/>
  <c r="AM83" i="81"/>
  <c r="AJ83" i="81"/>
  <c r="AG83" i="81"/>
  <c r="AD83" i="81"/>
  <c r="AA83" i="81"/>
  <c r="X83" i="81"/>
  <c r="U83" i="81"/>
  <c r="R83" i="81"/>
  <c r="O83" i="81"/>
  <c r="AS81" i="81"/>
  <c r="AP81" i="81"/>
  <c r="AM81" i="81"/>
  <c r="AJ81" i="81"/>
  <c r="AG81" i="81"/>
  <c r="AD81" i="81"/>
  <c r="AA81" i="81"/>
  <c r="X81" i="81"/>
  <c r="U81" i="81"/>
  <c r="R81" i="81"/>
  <c r="O81" i="81"/>
  <c r="AS79" i="81"/>
  <c r="AP79" i="81"/>
  <c r="AM79" i="81"/>
  <c r="AJ79" i="81"/>
  <c r="AG79" i="81"/>
  <c r="AD79" i="81"/>
  <c r="AA79" i="81"/>
  <c r="X79" i="81"/>
  <c r="U79" i="81"/>
  <c r="R79" i="81"/>
  <c r="O79" i="81"/>
  <c r="AS77" i="81"/>
  <c r="AP77" i="81"/>
  <c r="AM77" i="81"/>
  <c r="AJ77" i="81"/>
  <c r="AG77" i="81"/>
  <c r="AD77" i="81"/>
  <c r="AA77" i="81"/>
  <c r="X77" i="81"/>
  <c r="U77" i="81"/>
  <c r="R77" i="81"/>
  <c r="O77" i="81"/>
  <c r="AS75" i="81"/>
  <c r="AP75" i="81"/>
  <c r="AM75" i="81"/>
  <c r="AJ75" i="81"/>
  <c r="AG75" i="81"/>
  <c r="AD75" i="81"/>
  <c r="AA75" i="81"/>
  <c r="X75" i="81"/>
  <c r="U75" i="81"/>
  <c r="R75" i="81"/>
  <c r="O75" i="81"/>
  <c r="AS73" i="81"/>
  <c r="AP73" i="81"/>
  <c r="AM73" i="81"/>
  <c r="AJ73" i="81"/>
  <c r="AG73" i="81"/>
  <c r="AD73" i="81"/>
  <c r="AA73" i="81"/>
  <c r="X73" i="81"/>
  <c r="U73" i="81"/>
  <c r="R73" i="81"/>
  <c r="O73" i="81"/>
  <c r="AS71" i="81"/>
  <c r="AP71" i="81"/>
  <c r="AM71" i="81"/>
  <c r="AJ71" i="81"/>
  <c r="AG71" i="81"/>
  <c r="AD71" i="81"/>
  <c r="AA71" i="81"/>
  <c r="X71" i="81"/>
  <c r="U71" i="81"/>
  <c r="R71" i="81"/>
  <c r="O71" i="81"/>
  <c r="AS69" i="81"/>
  <c r="AP69" i="81"/>
  <c r="AM69" i="81"/>
  <c r="AJ69" i="81"/>
  <c r="AG69" i="81"/>
  <c r="AD69" i="81"/>
  <c r="AA69" i="81"/>
  <c r="X69" i="81"/>
  <c r="U69" i="81"/>
  <c r="R69" i="81"/>
  <c r="O69" i="81"/>
  <c r="AS67" i="81"/>
  <c r="AP67" i="81"/>
  <c r="AM67" i="81"/>
  <c r="AJ67" i="81"/>
  <c r="AG67" i="81"/>
  <c r="AD67" i="81"/>
  <c r="AA67" i="81"/>
  <c r="X67" i="81"/>
  <c r="U67" i="81"/>
  <c r="R67" i="81"/>
  <c r="O67" i="81"/>
  <c r="AS65" i="81"/>
  <c r="AP65" i="81"/>
  <c r="AM65" i="81"/>
  <c r="AJ65" i="81"/>
  <c r="AG65" i="81"/>
  <c r="AD65" i="81"/>
  <c r="AA65" i="81"/>
  <c r="X65" i="81"/>
  <c r="U65" i="81"/>
  <c r="R65" i="81"/>
  <c r="O65" i="81"/>
  <c r="AS63" i="81"/>
  <c r="AP63" i="81"/>
  <c r="AM63" i="81"/>
  <c r="AJ63" i="81"/>
  <c r="AG63" i="81"/>
  <c r="AD63" i="81"/>
  <c r="AA63" i="81"/>
  <c r="X63" i="81"/>
  <c r="U63" i="81"/>
  <c r="R63" i="81"/>
  <c r="O63" i="81"/>
  <c r="AS61" i="81"/>
  <c r="AP61" i="81"/>
  <c r="AM61" i="81"/>
  <c r="AJ61" i="81"/>
  <c r="AG61" i="81"/>
  <c r="AD61" i="81"/>
  <c r="AA61" i="81"/>
  <c r="X61" i="81"/>
  <c r="U61" i="81"/>
  <c r="R61" i="81"/>
  <c r="O61" i="81"/>
  <c r="AS59" i="81"/>
  <c r="AP59" i="81"/>
  <c r="AM59" i="81"/>
  <c r="AJ59" i="81"/>
  <c r="AG59" i="81"/>
  <c r="AD59" i="81"/>
  <c r="AA59" i="81"/>
  <c r="X59" i="81"/>
  <c r="U59" i="81"/>
  <c r="R59" i="81"/>
  <c r="O59" i="81"/>
  <c r="AS57" i="81"/>
  <c r="AP57" i="81"/>
  <c r="AM57" i="81"/>
  <c r="AJ57" i="81"/>
  <c r="AG57" i="81"/>
  <c r="AD57" i="81"/>
  <c r="AA57" i="81"/>
  <c r="X57" i="81"/>
  <c r="U57" i="81"/>
  <c r="R57" i="81"/>
  <c r="O57" i="81"/>
  <c r="AS55" i="81"/>
  <c r="AP55" i="81"/>
  <c r="AM55" i="81"/>
  <c r="AJ55" i="81"/>
  <c r="AG55" i="81"/>
  <c r="AD55" i="81"/>
  <c r="AA55" i="81"/>
  <c r="X55" i="81"/>
  <c r="U55" i="81"/>
  <c r="R55" i="81"/>
  <c r="O55" i="81"/>
  <c r="AS51" i="81"/>
  <c r="AP51" i="81"/>
  <c r="AM51" i="81"/>
  <c r="AJ51" i="81"/>
  <c r="AG51" i="81"/>
  <c r="AD51" i="81"/>
  <c r="AA51" i="81"/>
  <c r="X51" i="81"/>
  <c r="U51" i="81"/>
  <c r="R51" i="81"/>
  <c r="O51" i="81"/>
  <c r="AS49" i="81"/>
  <c r="AP49" i="81"/>
  <c r="AM49" i="81"/>
  <c r="AJ49" i="81"/>
  <c r="AG49" i="81"/>
  <c r="AD49" i="81"/>
  <c r="AA49" i="81"/>
  <c r="X49" i="81"/>
  <c r="U49" i="81"/>
  <c r="R49" i="81"/>
  <c r="O49" i="81"/>
  <c r="AS47" i="81"/>
  <c r="AP47" i="81"/>
  <c r="AM47" i="81"/>
  <c r="AJ47" i="81"/>
  <c r="AG47" i="81"/>
  <c r="AD47" i="81"/>
  <c r="AA47" i="81"/>
  <c r="X47" i="81"/>
  <c r="U47" i="81"/>
  <c r="R47" i="81"/>
  <c r="O47" i="81"/>
  <c r="AS45" i="81"/>
  <c r="AP45" i="81"/>
  <c r="AM45" i="81"/>
  <c r="AJ45" i="81"/>
  <c r="AG45" i="81"/>
  <c r="AD45" i="81"/>
  <c r="AA45" i="81"/>
  <c r="X45" i="81"/>
  <c r="U45" i="81"/>
  <c r="R45" i="81"/>
  <c r="O45" i="81"/>
  <c r="AS43" i="81"/>
  <c r="AP43" i="81"/>
  <c r="AM43" i="81"/>
  <c r="AJ43" i="81"/>
  <c r="AG43" i="81"/>
  <c r="AD43" i="81"/>
  <c r="AA43" i="81"/>
  <c r="X43" i="81"/>
  <c r="U43" i="81"/>
  <c r="R43" i="81"/>
  <c r="O43" i="81"/>
  <c r="AS41" i="81"/>
  <c r="AP41" i="81"/>
  <c r="AM41" i="81"/>
  <c r="AJ41" i="81"/>
  <c r="AG41" i="81"/>
  <c r="AD41" i="81"/>
  <c r="AA41" i="81"/>
  <c r="X41" i="81"/>
  <c r="U41" i="81"/>
  <c r="R41" i="81"/>
  <c r="O41" i="81"/>
  <c r="AS39" i="81"/>
  <c r="AP39" i="81"/>
  <c r="AM39" i="81"/>
  <c r="AJ39" i="81"/>
  <c r="AG39" i="81"/>
  <c r="AD39" i="81"/>
  <c r="AA39" i="81"/>
  <c r="X39" i="81"/>
  <c r="U39" i="81"/>
  <c r="R39" i="81"/>
  <c r="O39" i="81"/>
  <c r="AS37" i="81"/>
  <c r="AP37" i="81"/>
  <c r="AM37" i="81"/>
  <c r="AJ37" i="81"/>
  <c r="AG37" i="81"/>
  <c r="AD37" i="81"/>
  <c r="AA37" i="81"/>
  <c r="X37" i="81"/>
  <c r="U37" i="81"/>
  <c r="R37" i="81"/>
  <c r="O37" i="81"/>
  <c r="AS35" i="81"/>
  <c r="AP35" i="81"/>
  <c r="AM35" i="81"/>
  <c r="AJ35" i="81"/>
  <c r="AG35" i="81"/>
  <c r="AD35" i="81"/>
  <c r="AA35" i="81"/>
  <c r="X35" i="81"/>
  <c r="U35" i="81"/>
  <c r="R35" i="81"/>
  <c r="O35" i="81"/>
  <c r="AS33" i="81"/>
  <c r="AP33" i="81"/>
  <c r="AM33" i="81"/>
  <c r="AJ33" i="81"/>
  <c r="AG33" i="81"/>
  <c r="AD33" i="81"/>
  <c r="AA33" i="81"/>
  <c r="X33" i="81"/>
  <c r="U33" i="81"/>
  <c r="R33" i="81"/>
  <c r="O33" i="81"/>
  <c r="AS31" i="81"/>
  <c r="AP31" i="81"/>
  <c r="AM31" i="81"/>
  <c r="AJ31" i="81"/>
  <c r="AG31" i="81"/>
  <c r="AD31" i="81"/>
  <c r="AA31" i="81"/>
  <c r="X31" i="81"/>
  <c r="U31" i="81"/>
  <c r="R31" i="81"/>
  <c r="O31" i="81"/>
  <c r="AS29" i="81"/>
  <c r="AP29" i="81"/>
  <c r="AM29" i="81"/>
  <c r="AJ29" i="81"/>
  <c r="AG29" i="81"/>
  <c r="AD29" i="81"/>
  <c r="AA29" i="81"/>
  <c r="X29" i="81"/>
  <c r="U29" i="81"/>
  <c r="R29" i="81"/>
  <c r="O29" i="81"/>
  <c r="AS27" i="81"/>
  <c r="AP27" i="81"/>
  <c r="AM27" i="81"/>
  <c r="AJ27" i="81"/>
  <c r="AG27" i="81"/>
  <c r="AD27" i="81"/>
  <c r="AA27" i="81"/>
  <c r="X27" i="81"/>
  <c r="U27" i="81"/>
  <c r="R27" i="81"/>
  <c r="O27" i="81"/>
  <c r="AS25" i="81"/>
  <c r="AP25" i="81"/>
  <c r="AM25" i="81"/>
  <c r="AJ25" i="81"/>
  <c r="AG25" i="81"/>
  <c r="AD25" i="81"/>
  <c r="AA25" i="81"/>
  <c r="X25" i="81"/>
  <c r="U25" i="81"/>
  <c r="R25" i="81"/>
  <c r="O25" i="81"/>
  <c r="AS23" i="81"/>
  <c r="AP23" i="81"/>
  <c r="AM23" i="81"/>
  <c r="AJ23" i="81"/>
  <c r="AG23" i="81"/>
  <c r="AD23" i="81"/>
  <c r="AA23" i="81"/>
  <c r="X23" i="81"/>
  <c r="U23" i="81"/>
  <c r="R23" i="81"/>
  <c r="O23" i="81"/>
  <c r="AS21" i="81"/>
  <c r="AP21" i="81"/>
  <c r="AM21" i="81"/>
  <c r="AJ21" i="81"/>
  <c r="AG21" i="81"/>
  <c r="AD21" i="81"/>
  <c r="AA21" i="81"/>
  <c r="X21" i="81"/>
  <c r="U21" i="81"/>
  <c r="R21" i="81"/>
  <c r="O21" i="81"/>
  <c r="AS19" i="81"/>
  <c r="AP19" i="81"/>
  <c r="AM19" i="81"/>
  <c r="AJ19" i="81"/>
  <c r="AG19" i="81"/>
  <c r="AD19" i="81"/>
  <c r="AA19" i="81"/>
  <c r="X19" i="81"/>
  <c r="U19" i="81"/>
  <c r="R19" i="81"/>
  <c r="O19" i="81"/>
  <c r="AS17" i="81"/>
  <c r="AP17" i="81"/>
  <c r="AM17" i="81"/>
  <c r="AJ17" i="81"/>
  <c r="AG17" i="81"/>
  <c r="AD17" i="81"/>
  <c r="AA17" i="81"/>
  <c r="X17" i="81"/>
  <c r="U17" i="81"/>
  <c r="R17" i="81"/>
  <c r="O17" i="81"/>
  <c r="AS15" i="81"/>
  <c r="AP15" i="81"/>
  <c r="AM15" i="81"/>
  <c r="AJ15" i="81"/>
  <c r="AG15" i="81"/>
  <c r="AD15" i="81"/>
  <c r="AA15" i="81"/>
  <c r="X15" i="81"/>
  <c r="U15" i="81"/>
  <c r="R15" i="81"/>
  <c r="O15" i="81"/>
  <c r="AS13" i="81"/>
  <c r="AP13" i="81"/>
  <c r="AM13" i="81"/>
  <c r="AJ13" i="81"/>
  <c r="AG13" i="81"/>
  <c r="AD13" i="81"/>
  <c r="AA13" i="81"/>
  <c r="X13" i="81"/>
  <c r="U13" i="81"/>
  <c r="R13" i="81"/>
  <c r="O13" i="81"/>
  <c r="AS11" i="81"/>
  <c r="AP11" i="81"/>
  <c r="AM11" i="81"/>
  <c r="AJ11" i="81"/>
  <c r="AG11" i="81"/>
  <c r="AD11" i="81"/>
  <c r="AA11" i="81"/>
  <c r="X11" i="81"/>
  <c r="U11" i="81"/>
  <c r="R11" i="81"/>
  <c r="O11" i="81"/>
  <c r="AS9" i="81"/>
  <c r="AP9" i="81"/>
  <c r="AM9" i="81"/>
  <c r="AJ9" i="81"/>
  <c r="AG9" i="81"/>
  <c r="AD9" i="81"/>
  <c r="AA9" i="81"/>
  <c r="X9" i="81"/>
  <c r="U9" i="81"/>
  <c r="R9" i="81"/>
  <c r="O9" i="81"/>
  <c r="AS187" i="80"/>
  <c r="AP187" i="80"/>
  <c r="AM187" i="80"/>
  <c r="AJ187" i="80"/>
  <c r="AG187" i="80"/>
  <c r="AD187" i="80"/>
  <c r="AA187" i="80"/>
  <c r="X187" i="80"/>
  <c r="U187" i="80"/>
  <c r="R187" i="80"/>
  <c r="O187" i="80"/>
  <c r="AS185" i="80"/>
  <c r="AP185" i="80"/>
  <c r="AM185" i="80"/>
  <c r="AJ185" i="80"/>
  <c r="AG185" i="80"/>
  <c r="AD185" i="80"/>
  <c r="AA185" i="80"/>
  <c r="X185" i="80"/>
  <c r="U185" i="80"/>
  <c r="R185" i="80"/>
  <c r="O185" i="80"/>
  <c r="AS183" i="80"/>
  <c r="AP183" i="80"/>
  <c r="AM183" i="80"/>
  <c r="AJ183" i="80"/>
  <c r="AG183" i="80"/>
  <c r="AD183" i="80"/>
  <c r="AA183" i="80"/>
  <c r="X183" i="80"/>
  <c r="U183" i="80"/>
  <c r="R183" i="80"/>
  <c r="O183" i="80"/>
  <c r="AS181" i="80"/>
  <c r="AP181" i="80"/>
  <c r="AM181" i="80"/>
  <c r="AJ181" i="80"/>
  <c r="AG181" i="80"/>
  <c r="AD181" i="80"/>
  <c r="AA181" i="80"/>
  <c r="X181" i="80"/>
  <c r="U181" i="80"/>
  <c r="R181" i="80"/>
  <c r="O181" i="80"/>
  <c r="AS179" i="80"/>
  <c r="AP179" i="80"/>
  <c r="AM179" i="80"/>
  <c r="AJ179" i="80"/>
  <c r="AG179" i="80"/>
  <c r="AD179" i="80"/>
  <c r="AA179" i="80"/>
  <c r="X179" i="80"/>
  <c r="U179" i="80"/>
  <c r="R179" i="80"/>
  <c r="O179" i="80"/>
  <c r="AS173" i="80"/>
  <c r="AP173" i="80"/>
  <c r="AM173" i="80"/>
  <c r="AJ173" i="80"/>
  <c r="AG173" i="80"/>
  <c r="AD173" i="80"/>
  <c r="AA173" i="80"/>
  <c r="X173" i="80"/>
  <c r="U173" i="80"/>
  <c r="R173" i="80"/>
  <c r="O173" i="80"/>
  <c r="AS171" i="80"/>
  <c r="AP171" i="80"/>
  <c r="AM171" i="80"/>
  <c r="AJ171" i="80"/>
  <c r="AG171" i="80"/>
  <c r="AD171" i="80"/>
  <c r="AA171" i="80"/>
  <c r="X171" i="80"/>
  <c r="U171" i="80"/>
  <c r="R171" i="80"/>
  <c r="O171" i="80"/>
  <c r="AS169" i="80"/>
  <c r="AP169" i="80"/>
  <c r="AM169" i="80"/>
  <c r="AJ169" i="80"/>
  <c r="AG169" i="80"/>
  <c r="AD169" i="80"/>
  <c r="AA169" i="80"/>
  <c r="X169" i="80"/>
  <c r="U169" i="80"/>
  <c r="R169" i="80"/>
  <c r="O169" i="80"/>
  <c r="AS167" i="80"/>
  <c r="AP167" i="80"/>
  <c r="AM167" i="80"/>
  <c r="AJ167" i="80"/>
  <c r="AG167" i="80"/>
  <c r="AD167" i="80"/>
  <c r="AA167" i="80"/>
  <c r="X167" i="80"/>
  <c r="U167" i="80"/>
  <c r="R167" i="80"/>
  <c r="O167" i="80"/>
  <c r="AS165" i="80"/>
  <c r="AP165" i="80"/>
  <c r="AM165" i="80"/>
  <c r="AJ165" i="80"/>
  <c r="AG165" i="80"/>
  <c r="AD165" i="80"/>
  <c r="AA165" i="80"/>
  <c r="X165" i="80"/>
  <c r="U165" i="80"/>
  <c r="R165" i="80"/>
  <c r="O165" i="80"/>
  <c r="AS163" i="80"/>
  <c r="AP163" i="80"/>
  <c r="AM163" i="80"/>
  <c r="AJ163" i="80"/>
  <c r="AG163" i="80"/>
  <c r="AD163" i="80"/>
  <c r="AA163" i="80"/>
  <c r="X163" i="80"/>
  <c r="U163" i="80"/>
  <c r="R163" i="80"/>
  <c r="O163" i="80"/>
  <c r="AS161" i="80"/>
  <c r="AP161" i="80"/>
  <c r="AM161" i="80"/>
  <c r="AJ161" i="80"/>
  <c r="AG161" i="80"/>
  <c r="AD161" i="80"/>
  <c r="AA161" i="80"/>
  <c r="X161" i="80"/>
  <c r="U161" i="80"/>
  <c r="R161" i="80"/>
  <c r="O161" i="80"/>
  <c r="AS159" i="80"/>
  <c r="AP159" i="80"/>
  <c r="AM159" i="80"/>
  <c r="AJ159" i="80"/>
  <c r="AG159" i="80"/>
  <c r="AD159" i="80"/>
  <c r="AA159" i="80"/>
  <c r="X159" i="80"/>
  <c r="U159" i="80"/>
  <c r="R159" i="80"/>
  <c r="O159" i="80"/>
  <c r="AS157" i="80"/>
  <c r="AP157" i="80"/>
  <c r="AM157" i="80"/>
  <c r="AJ157" i="80"/>
  <c r="AG157" i="80"/>
  <c r="AD157" i="80"/>
  <c r="AA157" i="80"/>
  <c r="X157" i="80"/>
  <c r="U157" i="80"/>
  <c r="R157" i="80"/>
  <c r="O157" i="80"/>
  <c r="AS155" i="80"/>
  <c r="AP155" i="80"/>
  <c r="AM155" i="80"/>
  <c r="AJ155" i="80"/>
  <c r="AG155" i="80"/>
  <c r="AD155" i="80"/>
  <c r="AA155" i="80"/>
  <c r="X155" i="80"/>
  <c r="U155" i="80"/>
  <c r="R155" i="80"/>
  <c r="O155" i="80"/>
  <c r="AS153" i="80"/>
  <c r="AP153" i="80"/>
  <c r="AM153" i="80"/>
  <c r="AJ153" i="80"/>
  <c r="AG153" i="80"/>
  <c r="AD153" i="80"/>
  <c r="AA153" i="80"/>
  <c r="X153" i="80"/>
  <c r="U153" i="80"/>
  <c r="R153" i="80"/>
  <c r="O153" i="80"/>
  <c r="AS151" i="80"/>
  <c r="AP151" i="80"/>
  <c r="AM151" i="80"/>
  <c r="AJ151" i="80"/>
  <c r="AG151" i="80"/>
  <c r="AD151" i="80"/>
  <c r="AA151" i="80"/>
  <c r="X151" i="80"/>
  <c r="U151" i="80"/>
  <c r="R151" i="80"/>
  <c r="O151" i="80"/>
  <c r="AS149" i="80"/>
  <c r="AP149" i="80"/>
  <c r="AM149" i="80"/>
  <c r="AJ149" i="80"/>
  <c r="AG149" i="80"/>
  <c r="AD149" i="80"/>
  <c r="AA149" i="80"/>
  <c r="X149" i="80"/>
  <c r="U149" i="80"/>
  <c r="R149" i="80"/>
  <c r="O149" i="80"/>
  <c r="AS147" i="80"/>
  <c r="AP147" i="80"/>
  <c r="AM147" i="80"/>
  <c r="AJ147" i="80"/>
  <c r="AG147" i="80"/>
  <c r="AD147" i="80"/>
  <c r="AA147" i="80"/>
  <c r="X147" i="80"/>
  <c r="U147" i="80"/>
  <c r="R147" i="80"/>
  <c r="O147" i="80"/>
  <c r="AS145" i="80"/>
  <c r="AP145" i="80"/>
  <c r="AM145" i="80"/>
  <c r="AJ145" i="80"/>
  <c r="AG145" i="80"/>
  <c r="AD145" i="80"/>
  <c r="AA145" i="80"/>
  <c r="X145" i="80"/>
  <c r="U145" i="80"/>
  <c r="R145" i="80"/>
  <c r="O145" i="80"/>
  <c r="AS143" i="80"/>
  <c r="AP143" i="80"/>
  <c r="AM143" i="80"/>
  <c r="AJ143" i="80"/>
  <c r="AG143" i="80"/>
  <c r="AD143" i="80"/>
  <c r="AA143" i="80"/>
  <c r="X143" i="80"/>
  <c r="U143" i="80"/>
  <c r="R143" i="80"/>
  <c r="O143" i="80"/>
  <c r="AS141" i="80"/>
  <c r="AP141" i="80"/>
  <c r="AM141" i="80"/>
  <c r="AJ141" i="80"/>
  <c r="AG141" i="80"/>
  <c r="AD141" i="80"/>
  <c r="AA141" i="80"/>
  <c r="X141" i="80"/>
  <c r="U141" i="80"/>
  <c r="R141" i="80"/>
  <c r="O141" i="80"/>
  <c r="AS139" i="80"/>
  <c r="AP139" i="80"/>
  <c r="AM139" i="80"/>
  <c r="AJ139" i="80"/>
  <c r="AG139" i="80"/>
  <c r="AD139" i="80"/>
  <c r="AA139" i="80"/>
  <c r="X139" i="80"/>
  <c r="U139" i="80"/>
  <c r="R139" i="80"/>
  <c r="O139" i="80"/>
  <c r="AS137" i="80"/>
  <c r="AP137" i="80"/>
  <c r="AM137" i="80"/>
  <c r="AJ137" i="80"/>
  <c r="AG137" i="80"/>
  <c r="AD137" i="80"/>
  <c r="AA137" i="80"/>
  <c r="X137" i="80"/>
  <c r="U137" i="80"/>
  <c r="R137" i="80"/>
  <c r="O137" i="80"/>
  <c r="AS135" i="80"/>
  <c r="AP135" i="80"/>
  <c r="AM135" i="80"/>
  <c r="AJ135" i="80"/>
  <c r="AG135" i="80"/>
  <c r="AD135" i="80"/>
  <c r="AA135" i="80"/>
  <c r="X135" i="80"/>
  <c r="U135" i="80"/>
  <c r="R135" i="80"/>
  <c r="O135" i="80"/>
  <c r="AS133" i="80"/>
  <c r="AP133" i="80"/>
  <c r="AM133" i="80"/>
  <c r="AJ133" i="80"/>
  <c r="AG133" i="80"/>
  <c r="AD133" i="80"/>
  <c r="AA133" i="80"/>
  <c r="X133" i="80"/>
  <c r="U133" i="80"/>
  <c r="R133" i="80"/>
  <c r="O133" i="80"/>
  <c r="AS131" i="80"/>
  <c r="AP131" i="80"/>
  <c r="AM131" i="80"/>
  <c r="AJ131" i="80"/>
  <c r="AG131" i="80"/>
  <c r="AD131" i="80"/>
  <c r="AA131" i="80"/>
  <c r="X131" i="80"/>
  <c r="U131" i="80"/>
  <c r="R131" i="80"/>
  <c r="O131" i="80"/>
  <c r="AS129" i="80"/>
  <c r="AP129" i="80"/>
  <c r="AM129" i="80"/>
  <c r="AJ129" i="80"/>
  <c r="AG129" i="80"/>
  <c r="AD129" i="80"/>
  <c r="AA129" i="80"/>
  <c r="X129" i="80"/>
  <c r="U129" i="80"/>
  <c r="R129" i="80"/>
  <c r="O129" i="80"/>
  <c r="AS127" i="80"/>
  <c r="AP127" i="80"/>
  <c r="AM127" i="80"/>
  <c r="AJ127" i="80"/>
  <c r="AG127" i="80"/>
  <c r="AD127" i="80"/>
  <c r="AA127" i="80"/>
  <c r="X127" i="80"/>
  <c r="U127" i="80"/>
  <c r="R127" i="80"/>
  <c r="O127" i="80"/>
  <c r="AS125" i="80"/>
  <c r="AP125" i="80"/>
  <c r="AM125" i="80"/>
  <c r="AJ125" i="80"/>
  <c r="AG125" i="80"/>
  <c r="AD125" i="80"/>
  <c r="AA125" i="80"/>
  <c r="X125" i="80"/>
  <c r="U125" i="80"/>
  <c r="R125" i="80"/>
  <c r="O125" i="80"/>
  <c r="AS123" i="80"/>
  <c r="AP123" i="80"/>
  <c r="AM123" i="80"/>
  <c r="AJ123" i="80"/>
  <c r="AG123" i="80"/>
  <c r="AD123" i="80"/>
  <c r="AA123" i="80"/>
  <c r="X123" i="80"/>
  <c r="U123" i="80"/>
  <c r="R123" i="80"/>
  <c r="O123" i="80"/>
  <c r="AS121" i="80"/>
  <c r="AP121" i="80"/>
  <c r="AM121" i="80"/>
  <c r="AJ121" i="80"/>
  <c r="AG121" i="80"/>
  <c r="AD121" i="80"/>
  <c r="AA121" i="80"/>
  <c r="X121" i="80"/>
  <c r="U121" i="80"/>
  <c r="R121" i="80"/>
  <c r="O121" i="80"/>
  <c r="AS119" i="80"/>
  <c r="AP119" i="80"/>
  <c r="AM119" i="80"/>
  <c r="AJ119" i="80"/>
  <c r="AG119" i="80"/>
  <c r="AD119" i="80"/>
  <c r="AA119" i="80"/>
  <c r="X119" i="80"/>
  <c r="U119" i="80"/>
  <c r="R119" i="80"/>
  <c r="O119" i="80"/>
  <c r="AS115" i="80"/>
  <c r="AP115" i="80"/>
  <c r="AM115" i="80"/>
  <c r="AJ115" i="80"/>
  <c r="AG115" i="80"/>
  <c r="AD115" i="80"/>
  <c r="AA115" i="80"/>
  <c r="X115" i="80"/>
  <c r="U115" i="80"/>
  <c r="R115" i="80"/>
  <c r="O115" i="80"/>
  <c r="AS113" i="80"/>
  <c r="AP113" i="80"/>
  <c r="AM113" i="80"/>
  <c r="AJ113" i="80"/>
  <c r="AG113" i="80"/>
  <c r="AD113" i="80"/>
  <c r="AA113" i="80"/>
  <c r="X113" i="80"/>
  <c r="U113" i="80"/>
  <c r="R113" i="80"/>
  <c r="O113" i="80"/>
  <c r="AS111" i="80"/>
  <c r="AP111" i="80"/>
  <c r="AM111" i="80"/>
  <c r="AJ111" i="80"/>
  <c r="AG111" i="80"/>
  <c r="AD111" i="80"/>
  <c r="AA111" i="80"/>
  <c r="X111" i="80"/>
  <c r="U111" i="80"/>
  <c r="R111" i="80"/>
  <c r="O111" i="80"/>
  <c r="AS109" i="80"/>
  <c r="AP109" i="80"/>
  <c r="AM109" i="80"/>
  <c r="AJ109" i="80"/>
  <c r="AG109" i="80"/>
  <c r="AD109" i="80"/>
  <c r="AA109" i="80"/>
  <c r="X109" i="80"/>
  <c r="U109" i="80"/>
  <c r="R109" i="80"/>
  <c r="O109" i="80"/>
  <c r="AS107" i="80"/>
  <c r="AP107" i="80"/>
  <c r="AM107" i="80"/>
  <c r="AJ107" i="80"/>
  <c r="AG107" i="80"/>
  <c r="AD107" i="80"/>
  <c r="AA107" i="80"/>
  <c r="X107" i="80"/>
  <c r="U107" i="80"/>
  <c r="R107" i="80"/>
  <c r="O107" i="80"/>
  <c r="AS105" i="80"/>
  <c r="AP105" i="80"/>
  <c r="AM105" i="80"/>
  <c r="AJ105" i="80"/>
  <c r="AG105" i="80"/>
  <c r="AD105" i="80"/>
  <c r="AA105" i="80"/>
  <c r="X105" i="80"/>
  <c r="U105" i="80"/>
  <c r="R105" i="80"/>
  <c r="O105" i="80"/>
  <c r="AS103" i="80"/>
  <c r="AP103" i="80"/>
  <c r="AM103" i="80"/>
  <c r="AJ103" i="80"/>
  <c r="AG103" i="80"/>
  <c r="AD103" i="80"/>
  <c r="AA103" i="80"/>
  <c r="X103" i="80"/>
  <c r="U103" i="80"/>
  <c r="R103" i="80"/>
  <c r="O103" i="80"/>
  <c r="AS101" i="80"/>
  <c r="AP101" i="80"/>
  <c r="AM101" i="80"/>
  <c r="AJ101" i="80"/>
  <c r="AG101" i="80"/>
  <c r="AD101" i="80"/>
  <c r="AA101" i="80"/>
  <c r="X101" i="80"/>
  <c r="U101" i="80"/>
  <c r="R101" i="80"/>
  <c r="O101" i="80"/>
  <c r="AS99" i="80"/>
  <c r="AP99" i="80"/>
  <c r="AM99" i="80"/>
  <c r="AJ99" i="80"/>
  <c r="AG99" i="80"/>
  <c r="AD99" i="80"/>
  <c r="AA99" i="80"/>
  <c r="X99" i="80"/>
  <c r="U99" i="80"/>
  <c r="R99" i="80"/>
  <c r="O99" i="80"/>
  <c r="AS97" i="80"/>
  <c r="AP97" i="80"/>
  <c r="AM97" i="80"/>
  <c r="AJ97" i="80"/>
  <c r="AG97" i="80"/>
  <c r="AD97" i="80"/>
  <c r="AA97" i="80"/>
  <c r="X97" i="80"/>
  <c r="U97" i="80"/>
  <c r="R97" i="80"/>
  <c r="O97" i="80"/>
  <c r="AS95" i="80"/>
  <c r="AP95" i="80"/>
  <c r="AM95" i="80"/>
  <c r="AJ95" i="80"/>
  <c r="AG95" i="80"/>
  <c r="AD95" i="80"/>
  <c r="AA95" i="80"/>
  <c r="X95" i="80"/>
  <c r="U95" i="80"/>
  <c r="R95" i="80"/>
  <c r="O95" i="80"/>
  <c r="AS93" i="80"/>
  <c r="AP93" i="80"/>
  <c r="AM93" i="80"/>
  <c r="AJ93" i="80"/>
  <c r="AG93" i="80"/>
  <c r="AD93" i="80"/>
  <c r="AA93" i="80"/>
  <c r="X93" i="80"/>
  <c r="U93" i="80"/>
  <c r="R93" i="80"/>
  <c r="O93" i="80"/>
  <c r="AS91" i="80"/>
  <c r="AP91" i="80"/>
  <c r="AM91" i="80"/>
  <c r="AJ91" i="80"/>
  <c r="AG91" i="80"/>
  <c r="AD91" i="80"/>
  <c r="AA91" i="80"/>
  <c r="X91" i="80"/>
  <c r="U91" i="80"/>
  <c r="R91" i="80"/>
  <c r="O91" i="80"/>
  <c r="AS89" i="80"/>
  <c r="AP89" i="80"/>
  <c r="AM89" i="80"/>
  <c r="AJ89" i="80"/>
  <c r="AG89" i="80"/>
  <c r="AD89" i="80"/>
  <c r="AA89" i="80"/>
  <c r="X89" i="80"/>
  <c r="U89" i="80"/>
  <c r="R89" i="80"/>
  <c r="O89" i="80"/>
  <c r="AS87" i="80"/>
  <c r="AP87" i="80"/>
  <c r="AM87" i="80"/>
  <c r="AJ87" i="80"/>
  <c r="AG87" i="80"/>
  <c r="AD87" i="80"/>
  <c r="AA87" i="80"/>
  <c r="X87" i="80"/>
  <c r="U87" i="80"/>
  <c r="R87" i="80"/>
  <c r="O87" i="80"/>
  <c r="AS85" i="80"/>
  <c r="AP85" i="80"/>
  <c r="AM85" i="80"/>
  <c r="AJ85" i="80"/>
  <c r="AG85" i="80"/>
  <c r="AD85" i="80"/>
  <c r="AA85" i="80"/>
  <c r="X85" i="80"/>
  <c r="U85" i="80"/>
  <c r="R85" i="80"/>
  <c r="O85" i="80"/>
  <c r="AS83" i="80"/>
  <c r="AP83" i="80"/>
  <c r="AM83" i="80"/>
  <c r="AJ83" i="80"/>
  <c r="AG83" i="80"/>
  <c r="AD83" i="80"/>
  <c r="AA83" i="80"/>
  <c r="X83" i="80"/>
  <c r="U83" i="80"/>
  <c r="R83" i="80"/>
  <c r="O83" i="80"/>
  <c r="AS81" i="80"/>
  <c r="AP81" i="80"/>
  <c r="AM81" i="80"/>
  <c r="AJ81" i="80"/>
  <c r="AG81" i="80"/>
  <c r="AD81" i="80"/>
  <c r="AA81" i="80"/>
  <c r="X81" i="80"/>
  <c r="U81" i="80"/>
  <c r="R81" i="80"/>
  <c r="O81" i="80"/>
  <c r="AS79" i="80"/>
  <c r="AP79" i="80"/>
  <c r="AM79" i="80"/>
  <c r="AJ79" i="80"/>
  <c r="AG79" i="80"/>
  <c r="AD79" i="80"/>
  <c r="AA79" i="80"/>
  <c r="X79" i="80"/>
  <c r="U79" i="80"/>
  <c r="R79" i="80"/>
  <c r="O79" i="80"/>
  <c r="AS77" i="80"/>
  <c r="AP77" i="80"/>
  <c r="AM77" i="80"/>
  <c r="AJ77" i="80"/>
  <c r="AG77" i="80"/>
  <c r="AD77" i="80"/>
  <c r="AA77" i="80"/>
  <c r="X77" i="80"/>
  <c r="U77" i="80"/>
  <c r="R77" i="80"/>
  <c r="O77" i="80"/>
  <c r="AS75" i="80"/>
  <c r="AP75" i="80"/>
  <c r="AM75" i="80"/>
  <c r="AJ75" i="80"/>
  <c r="AG75" i="80"/>
  <c r="AD75" i="80"/>
  <c r="AA75" i="80"/>
  <c r="X75" i="80"/>
  <c r="U75" i="80"/>
  <c r="R75" i="80"/>
  <c r="O75" i="80"/>
  <c r="AS73" i="80"/>
  <c r="AP73" i="80"/>
  <c r="AM73" i="80"/>
  <c r="AJ73" i="80"/>
  <c r="AG73" i="80"/>
  <c r="AD73" i="80"/>
  <c r="AA73" i="80"/>
  <c r="X73" i="80"/>
  <c r="U73" i="80"/>
  <c r="R73" i="80"/>
  <c r="O73" i="80"/>
  <c r="AS71" i="80"/>
  <c r="AP71" i="80"/>
  <c r="AM71" i="80"/>
  <c r="AJ71" i="80"/>
  <c r="AG71" i="80"/>
  <c r="AD71" i="80"/>
  <c r="AA71" i="80"/>
  <c r="X71" i="80"/>
  <c r="U71" i="80"/>
  <c r="R71" i="80"/>
  <c r="O71" i="80"/>
  <c r="AS69" i="80"/>
  <c r="AP69" i="80"/>
  <c r="AM69" i="80"/>
  <c r="AJ69" i="80"/>
  <c r="AG69" i="80"/>
  <c r="AD69" i="80"/>
  <c r="AA69" i="80"/>
  <c r="X69" i="80"/>
  <c r="U69" i="80"/>
  <c r="R69" i="80"/>
  <c r="O69" i="80"/>
  <c r="AS67" i="80"/>
  <c r="AP67" i="80"/>
  <c r="AM67" i="80"/>
  <c r="AJ67" i="80"/>
  <c r="AG67" i="80"/>
  <c r="AD67" i="80"/>
  <c r="AA67" i="80"/>
  <c r="X67" i="80"/>
  <c r="U67" i="80"/>
  <c r="R67" i="80"/>
  <c r="O67" i="80"/>
  <c r="AS65" i="80"/>
  <c r="AP65" i="80"/>
  <c r="AM65" i="80"/>
  <c r="AJ65" i="80"/>
  <c r="AG65" i="80"/>
  <c r="AD65" i="80"/>
  <c r="AA65" i="80"/>
  <c r="X65" i="80"/>
  <c r="U65" i="80"/>
  <c r="R65" i="80"/>
  <c r="O65" i="80"/>
  <c r="AS63" i="80"/>
  <c r="AP63" i="80"/>
  <c r="AM63" i="80"/>
  <c r="AJ63" i="80"/>
  <c r="AG63" i="80"/>
  <c r="AD63" i="80"/>
  <c r="AA63" i="80"/>
  <c r="X63" i="80"/>
  <c r="U63" i="80"/>
  <c r="R63" i="80"/>
  <c r="O63" i="80"/>
  <c r="AS59" i="80"/>
  <c r="AP59" i="80"/>
  <c r="AM59" i="80"/>
  <c r="AJ59" i="80"/>
  <c r="AG59" i="80"/>
  <c r="AD59" i="80"/>
  <c r="AA59" i="80"/>
  <c r="X59" i="80"/>
  <c r="U59" i="80"/>
  <c r="R59" i="80"/>
  <c r="O59" i="80"/>
  <c r="AS57" i="80"/>
  <c r="AP57" i="80"/>
  <c r="AM57" i="80"/>
  <c r="AJ57" i="80"/>
  <c r="AG57" i="80"/>
  <c r="AD57" i="80"/>
  <c r="AA57" i="80"/>
  <c r="X57" i="80"/>
  <c r="U57" i="80"/>
  <c r="R57" i="80"/>
  <c r="O57" i="80"/>
  <c r="AS51" i="80"/>
  <c r="AP51" i="80"/>
  <c r="AM51" i="80"/>
  <c r="AJ51" i="80"/>
  <c r="AG51" i="80"/>
  <c r="AD51" i="80"/>
  <c r="AA51" i="80"/>
  <c r="X51" i="80"/>
  <c r="U51" i="80"/>
  <c r="R51" i="80"/>
  <c r="O51" i="80"/>
  <c r="AS49" i="80"/>
  <c r="AP49" i="80"/>
  <c r="AM49" i="80"/>
  <c r="AJ49" i="80"/>
  <c r="AG49" i="80"/>
  <c r="AD49" i="80"/>
  <c r="AA49" i="80"/>
  <c r="X49" i="80"/>
  <c r="U49" i="80"/>
  <c r="R49" i="80"/>
  <c r="O49" i="80"/>
  <c r="AS47" i="80"/>
  <c r="AP47" i="80"/>
  <c r="AM47" i="80"/>
  <c r="AJ47" i="80"/>
  <c r="AG47" i="80"/>
  <c r="AD47" i="80"/>
  <c r="AA47" i="80"/>
  <c r="X47" i="80"/>
  <c r="U47" i="80"/>
  <c r="R47" i="80"/>
  <c r="O47" i="80"/>
  <c r="AS45" i="80"/>
  <c r="AP45" i="80"/>
  <c r="AM45" i="80"/>
  <c r="AJ45" i="80"/>
  <c r="AG45" i="80"/>
  <c r="AD45" i="80"/>
  <c r="AA45" i="80"/>
  <c r="X45" i="80"/>
  <c r="U45" i="80"/>
  <c r="R45" i="80"/>
  <c r="O45" i="80"/>
  <c r="AS43" i="80"/>
  <c r="AP43" i="80"/>
  <c r="AM43" i="80"/>
  <c r="AJ43" i="80"/>
  <c r="AG43" i="80"/>
  <c r="AD43" i="80"/>
  <c r="AA43" i="80"/>
  <c r="X43" i="80"/>
  <c r="U43" i="80"/>
  <c r="R43" i="80"/>
  <c r="O43" i="80"/>
  <c r="AS41" i="80"/>
  <c r="AP41" i="80"/>
  <c r="AM41" i="80"/>
  <c r="AJ41" i="80"/>
  <c r="AG41" i="80"/>
  <c r="AD41" i="80"/>
  <c r="AA41" i="80"/>
  <c r="X41" i="80"/>
  <c r="U41" i="80"/>
  <c r="R41" i="80"/>
  <c r="O41" i="80"/>
  <c r="AS39" i="80"/>
  <c r="AP39" i="80"/>
  <c r="AM39" i="80"/>
  <c r="AJ39" i="80"/>
  <c r="AG39" i="80"/>
  <c r="AD39" i="80"/>
  <c r="AA39" i="80"/>
  <c r="X39" i="80"/>
  <c r="U39" i="80"/>
  <c r="R39" i="80"/>
  <c r="O39" i="80"/>
  <c r="AS37" i="80"/>
  <c r="AP37" i="80"/>
  <c r="AM37" i="80"/>
  <c r="AJ37" i="80"/>
  <c r="AG37" i="80"/>
  <c r="AD37" i="80"/>
  <c r="AA37" i="80"/>
  <c r="X37" i="80"/>
  <c r="U37" i="80"/>
  <c r="R37" i="80"/>
  <c r="O37" i="80"/>
  <c r="AS35" i="80"/>
  <c r="AP35" i="80"/>
  <c r="AM35" i="80"/>
  <c r="AJ35" i="80"/>
  <c r="AG35" i="80"/>
  <c r="AD35" i="80"/>
  <c r="AA35" i="80"/>
  <c r="X35" i="80"/>
  <c r="U35" i="80"/>
  <c r="R35" i="80"/>
  <c r="O35" i="80"/>
  <c r="AS33" i="80"/>
  <c r="AP33" i="80"/>
  <c r="AM33" i="80"/>
  <c r="AJ33" i="80"/>
  <c r="AG33" i="80"/>
  <c r="AD33" i="80"/>
  <c r="AA33" i="80"/>
  <c r="X33" i="80"/>
  <c r="U33" i="80"/>
  <c r="R33" i="80"/>
  <c r="O33" i="80"/>
  <c r="AS31" i="80"/>
  <c r="AP31" i="80"/>
  <c r="AM31" i="80"/>
  <c r="AJ31" i="80"/>
  <c r="AG31" i="80"/>
  <c r="AD31" i="80"/>
  <c r="AA31" i="80"/>
  <c r="X31" i="80"/>
  <c r="U31" i="80"/>
  <c r="R31" i="80"/>
  <c r="O31" i="80"/>
  <c r="AS29" i="80"/>
  <c r="AP29" i="80"/>
  <c r="AM29" i="80"/>
  <c r="AJ29" i="80"/>
  <c r="AG29" i="80"/>
  <c r="AD29" i="80"/>
  <c r="AA29" i="80"/>
  <c r="X29" i="80"/>
  <c r="U29" i="80"/>
  <c r="R29" i="80"/>
  <c r="O29" i="80"/>
  <c r="AS27" i="80"/>
  <c r="AP27" i="80"/>
  <c r="AM27" i="80"/>
  <c r="AJ27" i="80"/>
  <c r="AG27" i="80"/>
  <c r="AD27" i="80"/>
  <c r="AA27" i="80"/>
  <c r="X27" i="80"/>
  <c r="U27" i="80"/>
  <c r="R27" i="80"/>
  <c r="O27" i="80"/>
  <c r="AS25" i="80"/>
  <c r="AP25" i="80"/>
  <c r="AM25" i="80"/>
  <c r="AJ25" i="80"/>
  <c r="AG25" i="80"/>
  <c r="AD25" i="80"/>
  <c r="AA25" i="80"/>
  <c r="X25" i="80"/>
  <c r="U25" i="80"/>
  <c r="R25" i="80"/>
  <c r="O25" i="80"/>
  <c r="AS23" i="80"/>
  <c r="AP23" i="80"/>
  <c r="AM23" i="80"/>
  <c r="AJ23" i="80"/>
  <c r="AG23" i="80"/>
  <c r="AD23" i="80"/>
  <c r="AA23" i="80"/>
  <c r="X23" i="80"/>
  <c r="U23" i="80"/>
  <c r="R23" i="80"/>
  <c r="O23" i="80"/>
  <c r="AS21" i="80"/>
  <c r="AP21" i="80"/>
  <c r="AM21" i="80"/>
  <c r="AJ21" i="80"/>
  <c r="AG21" i="80"/>
  <c r="AD21" i="80"/>
  <c r="AA21" i="80"/>
  <c r="X21" i="80"/>
  <c r="U21" i="80"/>
  <c r="R21" i="80"/>
  <c r="O21" i="80"/>
  <c r="AS19" i="80"/>
  <c r="AP19" i="80"/>
  <c r="AM19" i="80"/>
  <c r="AJ19" i="80"/>
  <c r="AG19" i="80"/>
  <c r="AD19" i="80"/>
  <c r="AA19" i="80"/>
  <c r="X19" i="80"/>
  <c r="U19" i="80"/>
  <c r="R19" i="80"/>
  <c r="O19" i="80"/>
  <c r="AS17" i="80"/>
  <c r="AP17" i="80"/>
  <c r="AM17" i="80"/>
  <c r="AJ17" i="80"/>
  <c r="AG17" i="80"/>
  <c r="AD17" i="80"/>
  <c r="AA17" i="80"/>
  <c r="X17" i="80"/>
  <c r="U17" i="80"/>
  <c r="R17" i="80"/>
  <c r="O17" i="80"/>
  <c r="AS15" i="80"/>
  <c r="AP15" i="80"/>
  <c r="AM15" i="80"/>
  <c r="AJ15" i="80"/>
  <c r="AG15" i="80"/>
  <c r="AD15" i="80"/>
  <c r="AA15" i="80"/>
  <c r="X15" i="80"/>
  <c r="U15" i="80"/>
  <c r="R15" i="80"/>
  <c r="O15" i="80"/>
  <c r="AS13" i="80"/>
  <c r="AP13" i="80"/>
  <c r="AM13" i="80"/>
  <c r="AJ13" i="80"/>
  <c r="AG13" i="80"/>
  <c r="AD13" i="80"/>
  <c r="AA13" i="80"/>
  <c r="X13" i="80"/>
  <c r="U13" i="80"/>
  <c r="R13" i="80"/>
  <c r="O13" i="80"/>
  <c r="AS11" i="80"/>
  <c r="AP11" i="80"/>
  <c r="AM11" i="80"/>
  <c r="AJ11" i="80"/>
  <c r="AG11" i="80"/>
  <c r="AD11" i="80"/>
  <c r="AA11" i="80"/>
  <c r="X11" i="80"/>
  <c r="U11" i="80"/>
  <c r="R11" i="80"/>
  <c r="O11" i="80"/>
  <c r="AS9" i="80"/>
  <c r="AP9" i="80"/>
  <c r="AM9" i="80"/>
  <c r="AJ9" i="80"/>
  <c r="AG9" i="80"/>
  <c r="AD9" i="80"/>
  <c r="AA9" i="80"/>
  <c r="X9" i="80"/>
  <c r="U9" i="80"/>
  <c r="R9" i="80"/>
  <c r="O9" i="80"/>
  <c r="L187" i="79"/>
  <c r="L185" i="79"/>
  <c r="L183" i="79"/>
  <c r="L181" i="79"/>
  <c r="L179" i="79"/>
  <c r="L173" i="79"/>
  <c r="L171" i="79"/>
  <c r="L169" i="79"/>
  <c r="L167" i="79"/>
  <c r="L165" i="79"/>
  <c r="L163" i="79"/>
  <c r="L161" i="79"/>
  <c r="L159" i="79"/>
  <c r="L157" i="79"/>
  <c r="L155" i="79"/>
  <c r="L153" i="79"/>
  <c r="L151" i="79"/>
  <c r="L149" i="79"/>
  <c r="L147" i="79"/>
  <c r="L145" i="79"/>
  <c r="L143" i="79"/>
  <c r="L141" i="79"/>
  <c r="L139" i="79"/>
  <c r="L137" i="79"/>
  <c r="L135" i="79"/>
  <c r="L133" i="79"/>
  <c r="L131" i="79"/>
  <c r="L129" i="79"/>
  <c r="L127" i="79"/>
  <c r="L125" i="79"/>
  <c r="L123" i="79"/>
  <c r="L121" i="79"/>
  <c r="L119" i="79"/>
  <c r="L115" i="79"/>
  <c r="L113" i="79"/>
  <c r="L111" i="79"/>
  <c r="L109" i="79"/>
  <c r="L107" i="79"/>
  <c r="L105" i="79"/>
  <c r="L103" i="79"/>
  <c r="L101" i="79"/>
  <c r="L99" i="79"/>
  <c r="L97" i="79"/>
  <c r="L95" i="79"/>
  <c r="L93" i="79"/>
  <c r="L91" i="79"/>
  <c r="L89" i="79"/>
  <c r="L87" i="79"/>
  <c r="L85" i="79"/>
  <c r="L83" i="79"/>
  <c r="L81" i="79"/>
  <c r="L79" i="79"/>
  <c r="L77" i="79"/>
  <c r="L75" i="79"/>
  <c r="L73" i="79"/>
  <c r="L71" i="79"/>
  <c r="L69" i="79"/>
  <c r="L67" i="79"/>
  <c r="L65" i="79"/>
  <c r="L63" i="79"/>
  <c r="L61" i="79"/>
  <c r="L59" i="79"/>
  <c r="L57" i="79"/>
  <c r="L55" i="79"/>
  <c r="L51" i="79"/>
  <c r="L49" i="79"/>
  <c r="L47" i="79"/>
  <c r="L45" i="79"/>
  <c r="L43" i="79"/>
  <c r="L41" i="79"/>
  <c r="L39" i="79"/>
  <c r="L37" i="79"/>
  <c r="L35" i="79"/>
  <c r="L33" i="79"/>
  <c r="L31" i="79"/>
  <c r="L29" i="79"/>
  <c r="L27" i="79"/>
  <c r="L25" i="79"/>
  <c r="L23" i="79"/>
  <c r="L21" i="79"/>
  <c r="L19" i="79"/>
  <c r="L17" i="79"/>
  <c r="L15" i="79"/>
  <c r="L13" i="79"/>
  <c r="L11" i="79"/>
  <c r="L9" i="79"/>
  <c r="I187" i="79"/>
  <c r="I185" i="79"/>
  <c r="I183" i="79"/>
  <c r="I181" i="79"/>
  <c r="I179" i="79"/>
  <c r="I173" i="79"/>
  <c r="I171" i="79"/>
  <c r="I169" i="79"/>
  <c r="I167" i="79"/>
  <c r="I165" i="79"/>
  <c r="I163" i="79"/>
  <c r="I161" i="79"/>
  <c r="I159" i="79"/>
  <c r="I157" i="79"/>
  <c r="I155" i="79"/>
  <c r="I153" i="79"/>
  <c r="I151" i="79"/>
  <c r="I149" i="79"/>
  <c r="I147" i="79"/>
  <c r="I145" i="79"/>
  <c r="I143" i="79"/>
  <c r="I141" i="79"/>
  <c r="I139" i="79"/>
  <c r="I137" i="79"/>
  <c r="I135" i="79"/>
  <c r="I133" i="79"/>
  <c r="I131" i="79"/>
  <c r="I129" i="79"/>
  <c r="I127" i="79"/>
  <c r="I125" i="79"/>
  <c r="I123" i="79"/>
  <c r="I121" i="79"/>
  <c r="I119" i="79"/>
  <c r="I115" i="79"/>
  <c r="I113" i="79"/>
  <c r="I111" i="79"/>
  <c r="I109" i="79"/>
  <c r="I107" i="79"/>
  <c r="I105" i="79"/>
  <c r="I103" i="79"/>
  <c r="I101" i="79"/>
  <c r="I99" i="79"/>
  <c r="I97" i="79"/>
  <c r="I95" i="79"/>
  <c r="I93" i="79"/>
  <c r="I91" i="79"/>
  <c r="I89" i="79"/>
  <c r="I87" i="79"/>
  <c r="I85" i="79"/>
  <c r="I83" i="79"/>
  <c r="I81" i="79"/>
  <c r="I79" i="79"/>
  <c r="I77" i="79"/>
  <c r="I75" i="79"/>
  <c r="I73" i="79"/>
  <c r="I71" i="79"/>
  <c r="I69" i="79"/>
  <c r="I67" i="79"/>
  <c r="I65" i="79"/>
  <c r="I63" i="79"/>
  <c r="I61" i="79"/>
  <c r="I59" i="79"/>
  <c r="I57" i="79"/>
  <c r="I55" i="79"/>
  <c r="I51" i="79"/>
  <c r="I49" i="79"/>
  <c r="I47" i="79"/>
  <c r="I45" i="79"/>
  <c r="I43" i="79"/>
  <c r="I41" i="79"/>
  <c r="I39" i="79"/>
  <c r="I37" i="79"/>
  <c r="I35" i="79"/>
  <c r="I33" i="79"/>
  <c r="I31" i="79"/>
  <c r="I29" i="79"/>
  <c r="I27" i="79"/>
  <c r="I25" i="79"/>
  <c r="I23" i="79"/>
  <c r="I21" i="79"/>
  <c r="I19" i="79"/>
  <c r="I17" i="79"/>
  <c r="I15" i="79"/>
  <c r="I13" i="79"/>
  <c r="I11" i="79"/>
  <c r="I9" i="79"/>
  <c r="AS187" i="79"/>
  <c r="AP187" i="79"/>
  <c r="AM187" i="79"/>
  <c r="AJ187" i="79"/>
  <c r="AG187" i="79"/>
  <c r="AD187" i="79"/>
  <c r="AA187" i="79"/>
  <c r="X187" i="79"/>
  <c r="U187" i="79"/>
  <c r="R187" i="79"/>
  <c r="O187" i="79"/>
  <c r="AS185" i="79"/>
  <c r="AP185" i="79"/>
  <c r="AM185" i="79"/>
  <c r="AJ185" i="79"/>
  <c r="AG185" i="79"/>
  <c r="AD185" i="79"/>
  <c r="AA185" i="79"/>
  <c r="X185" i="79"/>
  <c r="U185" i="79"/>
  <c r="R185" i="79"/>
  <c r="O185" i="79"/>
  <c r="AS183" i="79"/>
  <c r="AP183" i="79"/>
  <c r="AM183" i="79"/>
  <c r="AJ183" i="79"/>
  <c r="AG183" i="79"/>
  <c r="AD183" i="79"/>
  <c r="AA183" i="79"/>
  <c r="X183" i="79"/>
  <c r="U183" i="79"/>
  <c r="R183" i="79"/>
  <c r="O183" i="79"/>
  <c r="AS181" i="79"/>
  <c r="AP181" i="79"/>
  <c r="AM181" i="79"/>
  <c r="AJ181" i="79"/>
  <c r="AG181" i="79"/>
  <c r="AD181" i="79"/>
  <c r="AA181" i="79"/>
  <c r="X181" i="79"/>
  <c r="U181" i="79"/>
  <c r="R181" i="79"/>
  <c r="O181" i="79"/>
  <c r="AS179" i="79"/>
  <c r="AP179" i="79"/>
  <c r="AM179" i="79"/>
  <c r="AJ179" i="79"/>
  <c r="AG179" i="79"/>
  <c r="AD179" i="79"/>
  <c r="AA179" i="79"/>
  <c r="X179" i="79"/>
  <c r="U179" i="79"/>
  <c r="R179" i="79"/>
  <c r="O179" i="79"/>
  <c r="AS173" i="79"/>
  <c r="AP173" i="79"/>
  <c r="AM173" i="79"/>
  <c r="AJ173" i="79"/>
  <c r="AG173" i="79"/>
  <c r="AD173" i="79"/>
  <c r="AA173" i="79"/>
  <c r="X173" i="79"/>
  <c r="U173" i="79"/>
  <c r="R173" i="79"/>
  <c r="O173" i="79"/>
  <c r="AS171" i="79"/>
  <c r="AP171" i="79"/>
  <c r="AM171" i="79"/>
  <c r="AJ171" i="79"/>
  <c r="AG171" i="79"/>
  <c r="AD171" i="79"/>
  <c r="AA171" i="79"/>
  <c r="X171" i="79"/>
  <c r="U171" i="79"/>
  <c r="R171" i="79"/>
  <c r="O171" i="79"/>
  <c r="AS169" i="79"/>
  <c r="AP169" i="79"/>
  <c r="AM169" i="79"/>
  <c r="AJ169" i="79"/>
  <c r="AG169" i="79"/>
  <c r="AD169" i="79"/>
  <c r="AA169" i="79"/>
  <c r="X169" i="79"/>
  <c r="U169" i="79"/>
  <c r="R169" i="79"/>
  <c r="O169" i="79"/>
  <c r="AS167" i="79"/>
  <c r="AP167" i="79"/>
  <c r="AM167" i="79"/>
  <c r="AJ167" i="79"/>
  <c r="AG167" i="79"/>
  <c r="AD167" i="79"/>
  <c r="AA167" i="79"/>
  <c r="X167" i="79"/>
  <c r="U167" i="79"/>
  <c r="R167" i="79"/>
  <c r="O167" i="79"/>
  <c r="AS165" i="79"/>
  <c r="AP165" i="79"/>
  <c r="AM165" i="79"/>
  <c r="AJ165" i="79"/>
  <c r="AG165" i="79"/>
  <c r="AD165" i="79"/>
  <c r="AA165" i="79"/>
  <c r="X165" i="79"/>
  <c r="U165" i="79"/>
  <c r="R165" i="79"/>
  <c r="O165" i="79"/>
  <c r="AS163" i="79"/>
  <c r="AP163" i="79"/>
  <c r="AM163" i="79"/>
  <c r="AJ163" i="79"/>
  <c r="AG163" i="79"/>
  <c r="AD163" i="79"/>
  <c r="AA163" i="79"/>
  <c r="X163" i="79"/>
  <c r="U163" i="79"/>
  <c r="R163" i="79"/>
  <c r="O163" i="79"/>
  <c r="AS161" i="79"/>
  <c r="AP161" i="79"/>
  <c r="AM161" i="79"/>
  <c r="AJ161" i="79"/>
  <c r="AG161" i="79"/>
  <c r="AD161" i="79"/>
  <c r="AA161" i="79"/>
  <c r="X161" i="79"/>
  <c r="U161" i="79"/>
  <c r="R161" i="79"/>
  <c r="O161" i="79"/>
  <c r="AS159" i="79"/>
  <c r="AP159" i="79"/>
  <c r="AM159" i="79"/>
  <c r="AJ159" i="79"/>
  <c r="AG159" i="79"/>
  <c r="AD159" i="79"/>
  <c r="AA159" i="79"/>
  <c r="X159" i="79"/>
  <c r="U159" i="79"/>
  <c r="R159" i="79"/>
  <c r="O159" i="79"/>
  <c r="AS157" i="79"/>
  <c r="AP157" i="79"/>
  <c r="AM157" i="79"/>
  <c r="AJ157" i="79"/>
  <c r="AG157" i="79"/>
  <c r="AD157" i="79"/>
  <c r="AA157" i="79"/>
  <c r="X157" i="79"/>
  <c r="U157" i="79"/>
  <c r="R157" i="79"/>
  <c r="O157" i="79"/>
  <c r="AS155" i="79"/>
  <c r="AP155" i="79"/>
  <c r="AM155" i="79"/>
  <c r="AJ155" i="79"/>
  <c r="AG155" i="79"/>
  <c r="AD155" i="79"/>
  <c r="AA155" i="79"/>
  <c r="X155" i="79"/>
  <c r="U155" i="79"/>
  <c r="R155" i="79"/>
  <c r="O155" i="79"/>
  <c r="AS153" i="79"/>
  <c r="AP153" i="79"/>
  <c r="AM153" i="79"/>
  <c r="AJ153" i="79"/>
  <c r="AG153" i="79"/>
  <c r="AD153" i="79"/>
  <c r="AA153" i="79"/>
  <c r="X153" i="79"/>
  <c r="U153" i="79"/>
  <c r="R153" i="79"/>
  <c r="O153" i="79"/>
  <c r="AS151" i="79"/>
  <c r="AP151" i="79"/>
  <c r="AM151" i="79"/>
  <c r="AJ151" i="79"/>
  <c r="AG151" i="79"/>
  <c r="AD151" i="79"/>
  <c r="AA151" i="79"/>
  <c r="X151" i="79"/>
  <c r="U151" i="79"/>
  <c r="R151" i="79"/>
  <c r="O151" i="79"/>
  <c r="AS149" i="79"/>
  <c r="AP149" i="79"/>
  <c r="AM149" i="79"/>
  <c r="AJ149" i="79"/>
  <c r="AG149" i="79"/>
  <c r="AD149" i="79"/>
  <c r="AA149" i="79"/>
  <c r="X149" i="79"/>
  <c r="U149" i="79"/>
  <c r="R149" i="79"/>
  <c r="O149" i="79"/>
  <c r="AS147" i="79"/>
  <c r="AP147" i="79"/>
  <c r="AM147" i="79"/>
  <c r="AJ147" i="79"/>
  <c r="AG147" i="79"/>
  <c r="AD147" i="79"/>
  <c r="AA147" i="79"/>
  <c r="X147" i="79"/>
  <c r="U147" i="79"/>
  <c r="R147" i="79"/>
  <c r="O147" i="79"/>
  <c r="AS145" i="79"/>
  <c r="AP145" i="79"/>
  <c r="AM145" i="79"/>
  <c r="AJ145" i="79"/>
  <c r="AG145" i="79"/>
  <c r="AD145" i="79"/>
  <c r="AA145" i="79"/>
  <c r="X145" i="79"/>
  <c r="U145" i="79"/>
  <c r="R145" i="79"/>
  <c r="O145" i="79"/>
  <c r="AS143" i="79"/>
  <c r="AP143" i="79"/>
  <c r="AM143" i="79"/>
  <c r="AJ143" i="79"/>
  <c r="AG143" i="79"/>
  <c r="AD143" i="79"/>
  <c r="AA143" i="79"/>
  <c r="X143" i="79"/>
  <c r="U143" i="79"/>
  <c r="R143" i="79"/>
  <c r="O143" i="79"/>
  <c r="AS141" i="79"/>
  <c r="AP141" i="79"/>
  <c r="AM141" i="79"/>
  <c r="AJ141" i="79"/>
  <c r="AG141" i="79"/>
  <c r="AD141" i="79"/>
  <c r="AA141" i="79"/>
  <c r="X141" i="79"/>
  <c r="U141" i="79"/>
  <c r="R141" i="79"/>
  <c r="O141" i="79"/>
  <c r="AS139" i="79"/>
  <c r="AP139" i="79"/>
  <c r="AM139" i="79"/>
  <c r="AJ139" i="79"/>
  <c r="AG139" i="79"/>
  <c r="AD139" i="79"/>
  <c r="AA139" i="79"/>
  <c r="X139" i="79"/>
  <c r="U139" i="79"/>
  <c r="R139" i="79"/>
  <c r="O139" i="79"/>
  <c r="AS137" i="79"/>
  <c r="AP137" i="79"/>
  <c r="AM137" i="79"/>
  <c r="AJ137" i="79"/>
  <c r="AG137" i="79"/>
  <c r="AD137" i="79"/>
  <c r="AA137" i="79"/>
  <c r="X137" i="79"/>
  <c r="U137" i="79"/>
  <c r="R137" i="79"/>
  <c r="O137" i="79"/>
  <c r="AS135" i="79"/>
  <c r="AP135" i="79"/>
  <c r="AM135" i="79"/>
  <c r="AJ135" i="79"/>
  <c r="AG135" i="79"/>
  <c r="AD135" i="79"/>
  <c r="AA135" i="79"/>
  <c r="X135" i="79"/>
  <c r="U135" i="79"/>
  <c r="R135" i="79"/>
  <c r="O135" i="79"/>
  <c r="AS133" i="79"/>
  <c r="AP133" i="79"/>
  <c r="AM133" i="79"/>
  <c r="AJ133" i="79"/>
  <c r="AG133" i="79"/>
  <c r="AD133" i="79"/>
  <c r="AA133" i="79"/>
  <c r="X133" i="79"/>
  <c r="U133" i="79"/>
  <c r="R133" i="79"/>
  <c r="O133" i="79"/>
  <c r="AS131" i="79"/>
  <c r="AP131" i="79"/>
  <c r="AM131" i="79"/>
  <c r="AJ131" i="79"/>
  <c r="AG131" i="79"/>
  <c r="AD131" i="79"/>
  <c r="AA131" i="79"/>
  <c r="X131" i="79"/>
  <c r="U131" i="79"/>
  <c r="R131" i="79"/>
  <c r="O131" i="79"/>
  <c r="AS129" i="79"/>
  <c r="AP129" i="79"/>
  <c r="AM129" i="79"/>
  <c r="AJ129" i="79"/>
  <c r="AG129" i="79"/>
  <c r="AD129" i="79"/>
  <c r="AA129" i="79"/>
  <c r="X129" i="79"/>
  <c r="U129" i="79"/>
  <c r="R129" i="79"/>
  <c r="O129" i="79"/>
  <c r="AS127" i="79"/>
  <c r="AP127" i="79"/>
  <c r="AM127" i="79"/>
  <c r="AJ127" i="79"/>
  <c r="AG127" i="79"/>
  <c r="AD127" i="79"/>
  <c r="AA127" i="79"/>
  <c r="X127" i="79"/>
  <c r="U127" i="79"/>
  <c r="R127" i="79"/>
  <c r="O127" i="79"/>
  <c r="AS125" i="79"/>
  <c r="AP125" i="79"/>
  <c r="AM125" i="79"/>
  <c r="AJ125" i="79"/>
  <c r="AG125" i="79"/>
  <c r="AD125" i="79"/>
  <c r="AA125" i="79"/>
  <c r="X125" i="79"/>
  <c r="U125" i="79"/>
  <c r="R125" i="79"/>
  <c r="O125" i="79"/>
  <c r="AS123" i="79"/>
  <c r="AP123" i="79"/>
  <c r="AM123" i="79"/>
  <c r="AJ123" i="79"/>
  <c r="AG123" i="79"/>
  <c r="AD123" i="79"/>
  <c r="AA123" i="79"/>
  <c r="X123" i="79"/>
  <c r="U123" i="79"/>
  <c r="R123" i="79"/>
  <c r="O123" i="79"/>
  <c r="AS121" i="79"/>
  <c r="AP121" i="79"/>
  <c r="AM121" i="79"/>
  <c r="AJ121" i="79"/>
  <c r="AG121" i="79"/>
  <c r="AD121" i="79"/>
  <c r="AA121" i="79"/>
  <c r="X121" i="79"/>
  <c r="U121" i="79"/>
  <c r="R121" i="79"/>
  <c r="O121" i="79"/>
  <c r="AS119" i="79"/>
  <c r="AP119" i="79"/>
  <c r="AM119" i="79"/>
  <c r="AJ119" i="79"/>
  <c r="AG119" i="79"/>
  <c r="AD119" i="79"/>
  <c r="AA119" i="79"/>
  <c r="X119" i="79"/>
  <c r="U119" i="79"/>
  <c r="R119" i="79"/>
  <c r="O119" i="79"/>
  <c r="AS115" i="79"/>
  <c r="AP115" i="79"/>
  <c r="AM115" i="79"/>
  <c r="AJ115" i="79"/>
  <c r="AG115" i="79"/>
  <c r="AD115" i="79"/>
  <c r="AA115" i="79"/>
  <c r="X115" i="79"/>
  <c r="U115" i="79"/>
  <c r="R115" i="79"/>
  <c r="O115" i="79"/>
  <c r="AS113" i="79"/>
  <c r="AP113" i="79"/>
  <c r="AM113" i="79"/>
  <c r="AJ113" i="79"/>
  <c r="AG113" i="79"/>
  <c r="AD113" i="79"/>
  <c r="AA113" i="79"/>
  <c r="X113" i="79"/>
  <c r="U113" i="79"/>
  <c r="R113" i="79"/>
  <c r="O113" i="79"/>
  <c r="AS111" i="79"/>
  <c r="AP111" i="79"/>
  <c r="AM111" i="79"/>
  <c r="AJ111" i="79"/>
  <c r="AG111" i="79"/>
  <c r="AD111" i="79"/>
  <c r="AA111" i="79"/>
  <c r="X111" i="79"/>
  <c r="U111" i="79"/>
  <c r="R111" i="79"/>
  <c r="O111" i="79"/>
  <c r="AS109" i="79"/>
  <c r="AP109" i="79"/>
  <c r="AM109" i="79"/>
  <c r="AJ109" i="79"/>
  <c r="AG109" i="79"/>
  <c r="AD109" i="79"/>
  <c r="AA109" i="79"/>
  <c r="X109" i="79"/>
  <c r="U109" i="79"/>
  <c r="R109" i="79"/>
  <c r="O109" i="79"/>
  <c r="AS107" i="79"/>
  <c r="AP107" i="79"/>
  <c r="AM107" i="79"/>
  <c r="AJ107" i="79"/>
  <c r="AG107" i="79"/>
  <c r="AD107" i="79"/>
  <c r="AA107" i="79"/>
  <c r="X107" i="79"/>
  <c r="U107" i="79"/>
  <c r="R107" i="79"/>
  <c r="O107" i="79"/>
  <c r="AS105" i="79"/>
  <c r="AP105" i="79"/>
  <c r="AM105" i="79"/>
  <c r="AJ105" i="79"/>
  <c r="AG105" i="79"/>
  <c r="AD105" i="79"/>
  <c r="AA105" i="79"/>
  <c r="X105" i="79"/>
  <c r="U105" i="79"/>
  <c r="R105" i="79"/>
  <c r="O105" i="79"/>
  <c r="AS103" i="79"/>
  <c r="AP103" i="79"/>
  <c r="AM103" i="79"/>
  <c r="AJ103" i="79"/>
  <c r="AG103" i="79"/>
  <c r="AD103" i="79"/>
  <c r="AA103" i="79"/>
  <c r="X103" i="79"/>
  <c r="U103" i="79"/>
  <c r="R103" i="79"/>
  <c r="O103" i="79"/>
  <c r="AS101" i="79"/>
  <c r="AP101" i="79"/>
  <c r="AM101" i="79"/>
  <c r="AJ101" i="79"/>
  <c r="AG101" i="79"/>
  <c r="AD101" i="79"/>
  <c r="AA101" i="79"/>
  <c r="X101" i="79"/>
  <c r="U101" i="79"/>
  <c r="R101" i="79"/>
  <c r="O101" i="79"/>
  <c r="AS99" i="79"/>
  <c r="AP99" i="79"/>
  <c r="AM99" i="79"/>
  <c r="AJ99" i="79"/>
  <c r="AG99" i="79"/>
  <c r="AD99" i="79"/>
  <c r="AA99" i="79"/>
  <c r="X99" i="79"/>
  <c r="U99" i="79"/>
  <c r="R99" i="79"/>
  <c r="O99" i="79"/>
  <c r="AS97" i="79"/>
  <c r="AP97" i="79"/>
  <c r="AM97" i="79"/>
  <c r="AJ97" i="79"/>
  <c r="AG97" i="79"/>
  <c r="AD97" i="79"/>
  <c r="AA97" i="79"/>
  <c r="X97" i="79"/>
  <c r="U97" i="79"/>
  <c r="R97" i="79"/>
  <c r="O97" i="79"/>
  <c r="AS95" i="79"/>
  <c r="AP95" i="79"/>
  <c r="AM95" i="79"/>
  <c r="AJ95" i="79"/>
  <c r="AG95" i="79"/>
  <c r="AD95" i="79"/>
  <c r="AA95" i="79"/>
  <c r="X95" i="79"/>
  <c r="U95" i="79"/>
  <c r="R95" i="79"/>
  <c r="O95" i="79"/>
  <c r="AS93" i="79"/>
  <c r="AP93" i="79"/>
  <c r="AM93" i="79"/>
  <c r="AJ93" i="79"/>
  <c r="AG93" i="79"/>
  <c r="AD93" i="79"/>
  <c r="AA93" i="79"/>
  <c r="X93" i="79"/>
  <c r="U93" i="79"/>
  <c r="R93" i="79"/>
  <c r="O93" i="79"/>
  <c r="AS91" i="79"/>
  <c r="AP91" i="79"/>
  <c r="AM91" i="79"/>
  <c r="AJ91" i="79"/>
  <c r="AG91" i="79"/>
  <c r="AD91" i="79"/>
  <c r="AA91" i="79"/>
  <c r="X91" i="79"/>
  <c r="U91" i="79"/>
  <c r="R91" i="79"/>
  <c r="O91" i="79"/>
  <c r="AS89" i="79"/>
  <c r="AP89" i="79"/>
  <c r="AM89" i="79"/>
  <c r="AJ89" i="79"/>
  <c r="AG89" i="79"/>
  <c r="AD89" i="79"/>
  <c r="AA89" i="79"/>
  <c r="X89" i="79"/>
  <c r="U89" i="79"/>
  <c r="R89" i="79"/>
  <c r="O89" i="79"/>
  <c r="AS87" i="79"/>
  <c r="AP87" i="79"/>
  <c r="AM87" i="79"/>
  <c r="AJ87" i="79"/>
  <c r="AG87" i="79"/>
  <c r="AD87" i="79"/>
  <c r="AA87" i="79"/>
  <c r="X87" i="79"/>
  <c r="U87" i="79"/>
  <c r="R87" i="79"/>
  <c r="O87" i="79"/>
  <c r="AS85" i="79"/>
  <c r="AP85" i="79"/>
  <c r="AM85" i="79"/>
  <c r="AJ85" i="79"/>
  <c r="AG85" i="79"/>
  <c r="AD85" i="79"/>
  <c r="AA85" i="79"/>
  <c r="X85" i="79"/>
  <c r="U85" i="79"/>
  <c r="R85" i="79"/>
  <c r="O85" i="79"/>
  <c r="AS83" i="79"/>
  <c r="AP83" i="79"/>
  <c r="AM83" i="79"/>
  <c r="AJ83" i="79"/>
  <c r="AG83" i="79"/>
  <c r="AD83" i="79"/>
  <c r="AA83" i="79"/>
  <c r="X83" i="79"/>
  <c r="U83" i="79"/>
  <c r="R83" i="79"/>
  <c r="O83" i="79"/>
  <c r="AS81" i="79"/>
  <c r="AP81" i="79"/>
  <c r="AM81" i="79"/>
  <c r="AJ81" i="79"/>
  <c r="AG81" i="79"/>
  <c r="AD81" i="79"/>
  <c r="AA81" i="79"/>
  <c r="X81" i="79"/>
  <c r="U81" i="79"/>
  <c r="R81" i="79"/>
  <c r="O81" i="79"/>
  <c r="AS79" i="79"/>
  <c r="AP79" i="79"/>
  <c r="AM79" i="79"/>
  <c r="AJ79" i="79"/>
  <c r="AG79" i="79"/>
  <c r="AD79" i="79"/>
  <c r="AA79" i="79"/>
  <c r="X79" i="79"/>
  <c r="U79" i="79"/>
  <c r="R79" i="79"/>
  <c r="O79" i="79"/>
  <c r="AS77" i="79"/>
  <c r="AP77" i="79"/>
  <c r="AM77" i="79"/>
  <c r="AJ77" i="79"/>
  <c r="AG77" i="79"/>
  <c r="AD77" i="79"/>
  <c r="AA77" i="79"/>
  <c r="X77" i="79"/>
  <c r="U77" i="79"/>
  <c r="R77" i="79"/>
  <c r="O77" i="79"/>
  <c r="AS75" i="79"/>
  <c r="AP75" i="79"/>
  <c r="AM75" i="79"/>
  <c r="AJ75" i="79"/>
  <c r="AG75" i="79"/>
  <c r="AD75" i="79"/>
  <c r="AA75" i="79"/>
  <c r="X75" i="79"/>
  <c r="U75" i="79"/>
  <c r="R75" i="79"/>
  <c r="O75" i="79"/>
  <c r="AS73" i="79"/>
  <c r="AP73" i="79"/>
  <c r="AM73" i="79"/>
  <c r="AJ73" i="79"/>
  <c r="AG73" i="79"/>
  <c r="AD73" i="79"/>
  <c r="AA73" i="79"/>
  <c r="X73" i="79"/>
  <c r="U73" i="79"/>
  <c r="R73" i="79"/>
  <c r="O73" i="79"/>
  <c r="AS71" i="79"/>
  <c r="AP71" i="79"/>
  <c r="AM71" i="79"/>
  <c r="AJ71" i="79"/>
  <c r="AG71" i="79"/>
  <c r="AD71" i="79"/>
  <c r="AA71" i="79"/>
  <c r="X71" i="79"/>
  <c r="U71" i="79"/>
  <c r="R71" i="79"/>
  <c r="O71" i="79"/>
  <c r="AS69" i="79"/>
  <c r="AP69" i="79"/>
  <c r="AM69" i="79"/>
  <c r="AJ69" i="79"/>
  <c r="AG69" i="79"/>
  <c r="AD69" i="79"/>
  <c r="AA69" i="79"/>
  <c r="X69" i="79"/>
  <c r="U69" i="79"/>
  <c r="R69" i="79"/>
  <c r="O69" i="79"/>
  <c r="AS67" i="79"/>
  <c r="AP67" i="79"/>
  <c r="AM67" i="79"/>
  <c r="AJ67" i="79"/>
  <c r="AG67" i="79"/>
  <c r="AD67" i="79"/>
  <c r="AA67" i="79"/>
  <c r="X67" i="79"/>
  <c r="U67" i="79"/>
  <c r="R67" i="79"/>
  <c r="O67" i="79"/>
  <c r="AS65" i="79"/>
  <c r="AP65" i="79"/>
  <c r="AM65" i="79"/>
  <c r="AJ65" i="79"/>
  <c r="AG65" i="79"/>
  <c r="AD65" i="79"/>
  <c r="AA65" i="79"/>
  <c r="X65" i="79"/>
  <c r="U65" i="79"/>
  <c r="R65" i="79"/>
  <c r="O65" i="79"/>
  <c r="AS63" i="79"/>
  <c r="AP63" i="79"/>
  <c r="AM63" i="79"/>
  <c r="AJ63" i="79"/>
  <c r="AG63" i="79"/>
  <c r="AD63" i="79"/>
  <c r="AA63" i="79"/>
  <c r="X63" i="79"/>
  <c r="U63" i="79"/>
  <c r="R63" i="79"/>
  <c r="O63" i="79"/>
  <c r="AS61" i="79"/>
  <c r="AP61" i="79"/>
  <c r="AM61" i="79"/>
  <c r="AJ61" i="79"/>
  <c r="AG61" i="79"/>
  <c r="AD61" i="79"/>
  <c r="AA61" i="79"/>
  <c r="X61" i="79"/>
  <c r="U61" i="79"/>
  <c r="R61" i="79"/>
  <c r="O61" i="79"/>
  <c r="AS59" i="79"/>
  <c r="AP59" i="79"/>
  <c r="AM59" i="79"/>
  <c r="AJ59" i="79"/>
  <c r="AG59" i="79"/>
  <c r="AD59" i="79"/>
  <c r="AA59" i="79"/>
  <c r="X59" i="79"/>
  <c r="U59" i="79"/>
  <c r="R59" i="79"/>
  <c r="O59" i="79"/>
  <c r="AS57" i="79"/>
  <c r="AP57" i="79"/>
  <c r="AM57" i="79"/>
  <c r="AJ57" i="79"/>
  <c r="AG57" i="79"/>
  <c r="AD57" i="79"/>
  <c r="AA57" i="79"/>
  <c r="X57" i="79"/>
  <c r="U57" i="79"/>
  <c r="R57" i="79"/>
  <c r="O57" i="79"/>
  <c r="AS55" i="79"/>
  <c r="AP55" i="79"/>
  <c r="AM55" i="79"/>
  <c r="AJ55" i="79"/>
  <c r="AG55" i="79"/>
  <c r="AD55" i="79"/>
  <c r="AA55" i="79"/>
  <c r="X55" i="79"/>
  <c r="U55" i="79"/>
  <c r="R55" i="79"/>
  <c r="O55" i="79"/>
  <c r="AS51" i="79"/>
  <c r="AP51" i="79"/>
  <c r="AM51" i="79"/>
  <c r="AJ51" i="79"/>
  <c r="AG51" i="79"/>
  <c r="AD51" i="79"/>
  <c r="AA51" i="79"/>
  <c r="X51" i="79"/>
  <c r="U51" i="79"/>
  <c r="R51" i="79"/>
  <c r="O51" i="79"/>
  <c r="AS49" i="79"/>
  <c r="AP49" i="79"/>
  <c r="AM49" i="79"/>
  <c r="AJ49" i="79"/>
  <c r="AG49" i="79"/>
  <c r="AD49" i="79"/>
  <c r="AA49" i="79"/>
  <c r="X49" i="79"/>
  <c r="U49" i="79"/>
  <c r="R49" i="79"/>
  <c r="O49" i="79"/>
  <c r="AS47" i="79"/>
  <c r="AP47" i="79"/>
  <c r="AM47" i="79"/>
  <c r="AJ47" i="79"/>
  <c r="AG47" i="79"/>
  <c r="AD47" i="79"/>
  <c r="AA47" i="79"/>
  <c r="X47" i="79"/>
  <c r="U47" i="79"/>
  <c r="R47" i="79"/>
  <c r="O47" i="79"/>
  <c r="AS45" i="79"/>
  <c r="AP45" i="79"/>
  <c r="AM45" i="79"/>
  <c r="AJ45" i="79"/>
  <c r="AG45" i="79"/>
  <c r="AD45" i="79"/>
  <c r="AA45" i="79"/>
  <c r="X45" i="79"/>
  <c r="U45" i="79"/>
  <c r="R45" i="79"/>
  <c r="O45" i="79"/>
  <c r="AS43" i="79"/>
  <c r="AP43" i="79"/>
  <c r="AM43" i="79"/>
  <c r="AJ43" i="79"/>
  <c r="AG43" i="79"/>
  <c r="AD43" i="79"/>
  <c r="AA43" i="79"/>
  <c r="X43" i="79"/>
  <c r="U43" i="79"/>
  <c r="R43" i="79"/>
  <c r="O43" i="79"/>
  <c r="AS41" i="79"/>
  <c r="AP41" i="79"/>
  <c r="AM41" i="79"/>
  <c r="AJ41" i="79"/>
  <c r="AG41" i="79"/>
  <c r="AD41" i="79"/>
  <c r="AA41" i="79"/>
  <c r="X41" i="79"/>
  <c r="U41" i="79"/>
  <c r="R41" i="79"/>
  <c r="O41" i="79"/>
  <c r="AS39" i="79"/>
  <c r="AP39" i="79"/>
  <c r="AM39" i="79"/>
  <c r="AJ39" i="79"/>
  <c r="AG39" i="79"/>
  <c r="AD39" i="79"/>
  <c r="AA39" i="79"/>
  <c r="X39" i="79"/>
  <c r="U39" i="79"/>
  <c r="R39" i="79"/>
  <c r="O39" i="79"/>
  <c r="AS37" i="79"/>
  <c r="AP37" i="79"/>
  <c r="AM37" i="79"/>
  <c r="AJ37" i="79"/>
  <c r="AG37" i="79"/>
  <c r="AD37" i="79"/>
  <c r="AA37" i="79"/>
  <c r="X37" i="79"/>
  <c r="U37" i="79"/>
  <c r="R37" i="79"/>
  <c r="O37" i="79"/>
  <c r="AS35" i="79"/>
  <c r="AP35" i="79"/>
  <c r="AM35" i="79"/>
  <c r="AJ35" i="79"/>
  <c r="AG35" i="79"/>
  <c r="AD35" i="79"/>
  <c r="AA35" i="79"/>
  <c r="X35" i="79"/>
  <c r="U35" i="79"/>
  <c r="R35" i="79"/>
  <c r="O35" i="79"/>
  <c r="AS33" i="79"/>
  <c r="AP33" i="79"/>
  <c r="AM33" i="79"/>
  <c r="AJ33" i="79"/>
  <c r="AG33" i="79"/>
  <c r="AD33" i="79"/>
  <c r="AA33" i="79"/>
  <c r="X33" i="79"/>
  <c r="U33" i="79"/>
  <c r="R33" i="79"/>
  <c r="O33" i="79"/>
  <c r="AS31" i="79"/>
  <c r="AP31" i="79"/>
  <c r="AM31" i="79"/>
  <c r="AJ31" i="79"/>
  <c r="AG31" i="79"/>
  <c r="AD31" i="79"/>
  <c r="AA31" i="79"/>
  <c r="X31" i="79"/>
  <c r="U31" i="79"/>
  <c r="R31" i="79"/>
  <c r="O31" i="79"/>
  <c r="AS29" i="79"/>
  <c r="AP29" i="79"/>
  <c r="AM29" i="79"/>
  <c r="AJ29" i="79"/>
  <c r="AG29" i="79"/>
  <c r="AD29" i="79"/>
  <c r="AA29" i="79"/>
  <c r="X29" i="79"/>
  <c r="U29" i="79"/>
  <c r="R29" i="79"/>
  <c r="O29" i="79"/>
  <c r="AS27" i="79"/>
  <c r="AP27" i="79"/>
  <c r="AM27" i="79"/>
  <c r="AJ27" i="79"/>
  <c r="AG27" i="79"/>
  <c r="AD27" i="79"/>
  <c r="AA27" i="79"/>
  <c r="X27" i="79"/>
  <c r="U27" i="79"/>
  <c r="R27" i="79"/>
  <c r="O27" i="79"/>
  <c r="AS25" i="79"/>
  <c r="AP25" i="79"/>
  <c r="AM25" i="79"/>
  <c r="AJ25" i="79"/>
  <c r="AG25" i="79"/>
  <c r="AD25" i="79"/>
  <c r="AA25" i="79"/>
  <c r="X25" i="79"/>
  <c r="U25" i="79"/>
  <c r="R25" i="79"/>
  <c r="O25" i="79"/>
  <c r="AS23" i="79"/>
  <c r="AP23" i="79"/>
  <c r="AM23" i="79"/>
  <c r="AJ23" i="79"/>
  <c r="AG23" i="79"/>
  <c r="AD23" i="79"/>
  <c r="AA23" i="79"/>
  <c r="X23" i="79"/>
  <c r="U23" i="79"/>
  <c r="R23" i="79"/>
  <c r="O23" i="79"/>
  <c r="AS21" i="79"/>
  <c r="AP21" i="79"/>
  <c r="AM21" i="79"/>
  <c r="AJ21" i="79"/>
  <c r="AG21" i="79"/>
  <c r="AD21" i="79"/>
  <c r="AA21" i="79"/>
  <c r="X21" i="79"/>
  <c r="U21" i="79"/>
  <c r="R21" i="79"/>
  <c r="O21" i="79"/>
  <c r="AS19" i="79"/>
  <c r="AP19" i="79"/>
  <c r="AM19" i="79"/>
  <c r="AJ19" i="79"/>
  <c r="AG19" i="79"/>
  <c r="AD19" i="79"/>
  <c r="AA19" i="79"/>
  <c r="X19" i="79"/>
  <c r="U19" i="79"/>
  <c r="R19" i="79"/>
  <c r="O19" i="79"/>
  <c r="AS17" i="79"/>
  <c r="AP17" i="79"/>
  <c r="AM17" i="79"/>
  <c r="AJ17" i="79"/>
  <c r="AG17" i="79"/>
  <c r="AD17" i="79"/>
  <c r="AA17" i="79"/>
  <c r="X17" i="79"/>
  <c r="U17" i="79"/>
  <c r="R17" i="79"/>
  <c r="O17" i="79"/>
  <c r="AS15" i="79"/>
  <c r="AP15" i="79"/>
  <c r="AM15" i="79"/>
  <c r="AJ15" i="79"/>
  <c r="AG15" i="79"/>
  <c r="AD15" i="79"/>
  <c r="AA15" i="79"/>
  <c r="X15" i="79"/>
  <c r="U15" i="79"/>
  <c r="R15" i="79"/>
  <c r="O15" i="79"/>
  <c r="AS13" i="79"/>
  <c r="AP13" i="79"/>
  <c r="AM13" i="79"/>
  <c r="AJ13" i="79"/>
  <c r="AG13" i="79"/>
  <c r="AD13" i="79"/>
  <c r="AA13" i="79"/>
  <c r="X13" i="79"/>
  <c r="U13" i="79"/>
  <c r="R13" i="79"/>
  <c r="O13" i="79"/>
  <c r="AS11" i="79"/>
  <c r="AP11" i="79"/>
  <c r="AM11" i="79"/>
  <c r="AJ11" i="79"/>
  <c r="AG11" i="79"/>
  <c r="AD11" i="79"/>
  <c r="AA11" i="79"/>
  <c r="X11" i="79"/>
  <c r="U11" i="79"/>
  <c r="R11" i="79"/>
  <c r="O11" i="79"/>
  <c r="AS9" i="79"/>
  <c r="AP9" i="79"/>
  <c r="AM9" i="79"/>
  <c r="AJ9" i="79"/>
  <c r="AG9" i="79"/>
  <c r="AD9" i="79"/>
  <c r="AA9" i="79"/>
  <c r="X9" i="79"/>
  <c r="U9" i="79"/>
  <c r="R9" i="79"/>
  <c r="O9" i="79"/>
  <c r="AS77" i="78"/>
  <c r="AP77" i="78"/>
  <c r="AM77" i="78"/>
  <c r="AJ77" i="78"/>
  <c r="AG77" i="78"/>
  <c r="AD77" i="78"/>
  <c r="AA77" i="78"/>
  <c r="X77" i="78"/>
  <c r="U77" i="78"/>
  <c r="R77" i="78"/>
  <c r="O77" i="78"/>
  <c r="L77" i="78"/>
  <c r="I77" i="78"/>
  <c r="L15" i="78"/>
  <c r="I187" i="78"/>
  <c r="I185" i="78"/>
  <c r="I183" i="78"/>
  <c r="I181" i="78"/>
  <c r="I179" i="78"/>
  <c r="I173" i="78"/>
  <c r="I171" i="78"/>
  <c r="I169" i="78"/>
  <c r="I167" i="78"/>
  <c r="I165" i="78"/>
  <c r="I163" i="78"/>
  <c r="I161" i="78"/>
  <c r="I159" i="78"/>
  <c r="I157" i="78"/>
  <c r="I155" i="78"/>
  <c r="I153" i="78"/>
  <c r="I151" i="78"/>
  <c r="I149" i="78"/>
  <c r="I147" i="78"/>
  <c r="I145" i="78"/>
  <c r="I143" i="78"/>
  <c r="I141" i="78"/>
  <c r="I139" i="78"/>
  <c r="I137" i="78"/>
  <c r="I135" i="78"/>
  <c r="I133" i="78"/>
  <c r="I131" i="78"/>
  <c r="I129" i="78"/>
  <c r="I127" i="78"/>
  <c r="I125" i="78"/>
  <c r="I123" i="78"/>
  <c r="I121" i="78"/>
  <c r="I119" i="78"/>
  <c r="I115" i="78"/>
  <c r="I113" i="78"/>
  <c r="I111" i="78"/>
  <c r="I109" i="78"/>
  <c r="I107" i="78"/>
  <c r="I105" i="78"/>
  <c r="I103" i="78"/>
  <c r="I101" i="78"/>
  <c r="I99" i="78"/>
  <c r="I97" i="78"/>
  <c r="I95" i="78"/>
  <c r="I93" i="78"/>
  <c r="I91" i="78"/>
  <c r="I89" i="78"/>
  <c r="I87" i="78"/>
  <c r="I85" i="78"/>
  <c r="I83" i="78"/>
  <c r="I81" i="78"/>
  <c r="I79" i="78"/>
  <c r="I75" i="78"/>
  <c r="I73" i="78"/>
  <c r="I71" i="78"/>
  <c r="I69" i="78"/>
  <c r="I67" i="78"/>
  <c r="I65" i="78"/>
  <c r="I63" i="78"/>
  <c r="I61" i="78"/>
  <c r="I59" i="78"/>
  <c r="I57" i="78"/>
  <c r="I55" i="78"/>
  <c r="I51" i="78"/>
  <c r="I49" i="78"/>
  <c r="I47" i="78"/>
  <c r="I45" i="78"/>
  <c r="I43" i="78"/>
  <c r="I41" i="78"/>
  <c r="I39" i="78"/>
  <c r="I37" i="78"/>
  <c r="I35" i="78"/>
  <c r="I33" i="78"/>
  <c r="I31" i="78"/>
  <c r="I29" i="78"/>
  <c r="I27" i="78"/>
  <c r="I25" i="78"/>
  <c r="I23" i="78"/>
  <c r="I21" i="78"/>
  <c r="I19" i="78"/>
  <c r="I17" i="78"/>
  <c r="I15" i="78"/>
  <c r="I13" i="78"/>
  <c r="I11" i="78"/>
  <c r="I9" i="78"/>
  <c r="AS187" i="78"/>
  <c r="AP187" i="78"/>
  <c r="AM187" i="78"/>
  <c r="AJ187" i="78"/>
  <c r="AG187" i="78"/>
  <c r="AD187" i="78"/>
  <c r="AA187" i="78"/>
  <c r="X187" i="78"/>
  <c r="U187" i="78"/>
  <c r="R187" i="78"/>
  <c r="O187" i="78"/>
  <c r="L187" i="78"/>
  <c r="AS185" i="78"/>
  <c r="AP185" i="78"/>
  <c r="AM185" i="78"/>
  <c r="AJ185" i="78"/>
  <c r="AG185" i="78"/>
  <c r="AD185" i="78"/>
  <c r="AA185" i="78"/>
  <c r="X185" i="78"/>
  <c r="U185" i="78"/>
  <c r="R185" i="78"/>
  <c r="O185" i="78"/>
  <c r="L185" i="78"/>
  <c r="AS183" i="78"/>
  <c r="AP183" i="78"/>
  <c r="AM183" i="78"/>
  <c r="AJ183" i="78"/>
  <c r="AG183" i="78"/>
  <c r="AD183" i="78"/>
  <c r="AA183" i="78"/>
  <c r="X183" i="78"/>
  <c r="U183" i="78"/>
  <c r="R183" i="78"/>
  <c r="O183" i="78"/>
  <c r="L183" i="78"/>
  <c r="AS181" i="78"/>
  <c r="AP181" i="78"/>
  <c r="AM181" i="78"/>
  <c r="AJ181" i="78"/>
  <c r="AG181" i="78"/>
  <c r="AD181" i="78"/>
  <c r="AA181" i="78"/>
  <c r="X181" i="78"/>
  <c r="U181" i="78"/>
  <c r="R181" i="78"/>
  <c r="O181" i="78"/>
  <c r="L181" i="78"/>
  <c r="AS179" i="78"/>
  <c r="AP179" i="78"/>
  <c r="AM179" i="78"/>
  <c r="AJ179" i="78"/>
  <c r="AG179" i="78"/>
  <c r="AD179" i="78"/>
  <c r="AA179" i="78"/>
  <c r="X179" i="78"/>
  <c r="U179" i="78"/>
  <c r="R179" i="78"/>
  <c r="O179" i="78"/>
  <c r="L179" i="78"/>
  <c r="AS173" i="78"/>
  <c r="AP173" i="78"/>
  <c r="AM173" i="78"/>
  <c r="AJ173" i="78"/>
  <c r="AG173" i="78"/>
  <c r="AD173" i="78"/>
  <c r="AA173" i="78"/>
  <c r="X173" i="78"/>
  <c r="U173" i="78"/>
  <c r="R173" i="78"/>
  <c r="O173" i="78"/>
  <c r="L173" i="78"/>
  <c r="AS171" i="78"/>
  <c r="AP171" i="78"/>
  <c r="AM171" i="78"/>
  <c r="AJ171" i="78"/>
  <c r="AG171" i="78"/>
  <c r="AD171" i="78"/>
  <c r="AA171" i="78"/>
  <c r="X171" i="78"/>
  <c r="U171" i="78"/>
  <c r="R171" i="78"/>
  <c r="O171" i="78"/>
  <c r="L171" i="78"/>
  <c r="AS169" i="78"/>
  <c r="AP169" i="78"/>
  <c r="AM169" i="78"/>
  <c r="AJ169" i="78"/>
  <c r="AG169" i="78"/>
  <c r="AD169" i="78"/>
  <c r="AA169" i="78"/>
  <c r="X169" i="78"/>
  <c r="U169" i="78"/>
  <c r="R169" i="78"/>
  <c r="O169" i="78"/>
  <c r="L169" i="78"/>
  <c r="AS167" i="78"/>
  <c r="AP167" i="78"/>
  <c r="AM167" i="78"/>
  <c r="AJ167" i="78"/>
  <c r="AG167" i="78"/>
  <c r="AD167" i="78"/>
  <c r="AA167" i="78"/>
  <c r="X167" i="78"/>
  <c r="U167" i="78"/>
  <c r="R167" i="78"/>
  <c r="O167" i="78"/>
  <c r="L167" i="78"/>
  <c r="AS165" i="78"/>
  <c r="AP165" i="78"/>
  <c r="AM165" i="78"/>
  <c r="AJ165" i="78"/>
  <c r="AG165" i="78"/>
  <c r="AD165" i="78"/>
  <c r="AA165" i="78"/>
  <c r="X165" i="78"/>
  <c r="U165" i="78"/>
  <c r="R165" i="78"/>
  <c r="O165" i="78"/>
  <c r="L165" i="78"/>
  <c r="AS163" i="78"/>
  <c r="AP163" i="78"/>
  <c r="AM163" i="78"/>
  <c r="AJ163" i="78"/>
  <c r="AG163" i="78"/>
  <c r="AD163" i="78"/>
  <c r="AA163" i="78"/>
  <c r="X163" i="78"/>
  <c r="U163" i="78"/>
  <c r="R163" i="78"/>
  <c r="O163" i="78"/>
  <c r="L163" i="78"/>
  <c r="AS161" i="78"/>
  <c r="AP161" i="78"/>
  <c r="AM161" i="78"/>
  <c r="AJ161" i="78"/>
  <c r="AG161" i="78"/>
  <c r="AD161" i="78"/>
  <c r="AA161" i="78"/>
  <c r="X161" i="78"/>
  <c r="U161" i="78"/>
  <c r="R161" i="78"/>
  <c r="O161" i="78"/>
  <c r="L161" i="78"/>
  <c r="AS159" i="78"/>
  <c r="AP159" i="78"/>
  <c r="AM159" i="78"/>
  <c r="AJ159" i="78"/>
  <c r="AG159" i="78"/>
  <c r="AD159" i="78"/>
  <c r="AA159" i="78"/>
  <c r="X159" i="78"/>
  <c r="U159" i="78"/>
  <c r="R159" i="78"/>
  <c r="O159" i="78"/>
  <c r="L159" i="78"/>
  <c r="AS157" i="78"/>
  <c r="AP157" i="78"/>
  <c r="AM157" i="78"/>
  <c r="AJ157" i="78"/>
  <c r="AG157" i="78"/>
  <c r="AD157" i="78"/>
  <c r="AA157" i="78"/>
  <c r="X157" i="78"/>
  <c r="U157" i="78"/>
  <c r="R157" i="78"/>
  <c r="O157" i="78"/>
  <c r="L157" i="78"/>
  <c r="AS155" i="78"/>
  <c r="AP155" i="78"/>
  <c r="AM155" i="78"/>
  <c r="AJ155" i="78"/>
  <c r="AG155" i="78"/>
  <c r="AD155" i="78"/>
  <c r="AA155" i="78"/>
  <c r="X155" i="78"/>
  <c r="U155" i="78"/>
  <c r="R155" i="78"/>
  <c r="O155" i="78"/>
  <c r="L155" i="78"/>
  <c r="AS153" i="78"/>
  <c r="AP153" i="78"/>
  <c r="AM153" i="78"/>
  <c r="AJ153" i="78"/>
  <c r="AG153" i="78"/>
  <c r="AD153" i="78"/>
  <c r="AA153" i="78"/>
  <c r="X153" i="78"/>
  <c r="U153" i="78"/>
  <c r="R153" i="78"/>
  <c r="O153" i="78"/>
  <c r="L153" i="78"/>
  <c r="AS151" i="78"/>
  <c r="AP151" i="78"/>
  <c r="AM151" i="78"/>
  <c r="AJ151" i="78"/>
  <c r="AG151" i="78"/>
  <c r="AD151" i="78"/>
  <c r="AA151" i="78"/>
  <c r="X151" i="78"/>
  <c r="U151" i="78"/>
  <c r="R151" i="78"/>
  <c r="O151" i="78"/>
  <c r="L151" i="78"/>
  <c r="AS149" i="78"/>
  <c r="AP149" i="78"/>
  <c r="AM149" i="78"/>
  <c r="AJ149" i="78"/>
  <c r="AG149" i="78"/>
  <c r="AD149" i="78"/>
  <c r="AA149" i="78"/>
  <c r="X149" i="78"/>
  <c r="U149" i="78"/>
  <c r="R149" i="78"/>
  <c r="O149" i="78"/>
  <c r="L149" i="78"/>
  <c r="AS147" i="78"/>
  <c r="AP147" i="78"/>
  <c r="AM147" i="78"/>
  <c r="AJ147" i="78"/>
  <c r="AG147" i="78"/>
  <c r="AD147" i="78"/>
  <c r="AA147" i="78"/>
  <c r="X147" i="78"/>
  <c r="U147" i="78"/>
  <c r="R147" i="78"/>
  <c r="O147" i="78"/>
  <c r="L147" i="78"/>
  <c r="AS145" i="78"/>
  <c r="AP145" i="78"/>
  <c r="AM145" i="78"/>
  <c r="AJ145" i="78"/>
  <c r="AG145" i="78"/>
  <c r="AD145" i="78"/>
  <c r="AA145" i="78"/>
  <c r="X145" i="78"/>
  <c r="U145" i="78"/>
  <c r="R145" i="78"/>
  <c r="O145" i="78"/>
  <c r="L145" i="78"/>
  <c r="AS143" i="78"/>
  <c r="AP143" i="78"/>
  <c r="AM143" i="78"/>
  <c r="AJ143" i="78"/>
  <c r="AG143" i="78"/>
  <c r="AD143" i="78"/>
  <c r="AA143" i="78"/>
  <c r="X143" i="78"/>
  <c r="U143" i="78"/>
  <c r="R143" i="78"/>
  <c r="O143" i="78"/>
  <c r="L143" i="78"/>
  <c r="AS141" i="78"/>
  <c r="AP141" i="78"/>
  <c r="AM141" i="78"/>
  <c r="AJ141" i="78"/>
  <c r="AG141" i="78"/>
  <c r="AD141" i="78"/>
  <c r="AA141" i="78"/>
  <c r="X141" i="78"/>
  <c r="U141" i="78"/>
  <c r="R141" i="78"/>
  <c r="O141" i="78"/>
  <c r="L141" i="78"/>
  <c r="AS139" i="78"/>
  <c r="AP139" i="78"/>
  <c r="AM139" i="78"/>
  <c r="AJ139" i="78"/>
  <c r="AG139" i="78"/>
  <c r="AD139" i="78"/>
  <c r="AA139" i="78"/>
  <c r="X139" i="78"/>
  <c r="U139" i="78"/>
  <c r="R139" i="78"/>
  <c r="O139" i="78"/>
  <c r="L139" i="78"/>
  <c r="AS137" i="78"/>
  <c r="AP137" i="78"/>
  <c r="AM137" i="78"/>
  <c r="AJ137" i="78"/>
  <c r="AG137" i="78"/>
  <c r="AD137" i="78"/>
  <c r="AA137" i="78"/>
  <c r="X137" i="78"/>
  <c r="U137" i="78"/>
  <c r="R137" i="78"/>
  <c r="O137" i="78"/>
  <c r="L137" i="78"/>
  <c r="AS135" i="78"/>
  <c r="AP135" i="78"/>
  <c r="AM135" i="78"/>
  <c r="AJ135" i="78"/>
  <c r="AG135" i="78"/>
  <c r="AD135" i="78"/>
  <c r="AA135" i="78"/>
  <c r="X135" i="78"/>
  <c r="U135" i="78"/>
  <c r="R135" i="78"/>
  <c r="O135" i="78"/>
  <c r="L135" i="78"/>
  <c r="AS133" i="78"/>
  <c r="AP133" i="78"/>
  <c r="AM133" i="78"/>
  <c r="AJ133" i="78"/>
  <c r="AG133" i="78"/>
  <c r="AD133" i="78"/>
  <c r="AA133" i="78"/>
  <c r="X133" i="78"/>
  <c r="U133" i="78"/>
  <c r="R133" i="78"/>
  <c r="O133" i="78"/>
  <c r="L133" i="78"/>
  <c r="AS131" i="78"/>
  <c r="AP131" i="78"/>
  <c r="AM131" i="78"/>
  <c r="AJ131" i="78"/>
  <c r="AG131" i="78"/>
  <c r="AD131" i="78"/>
  <c r="AA131" i="78"/>
  <c r="X131" i="78"/>
  <c r="U131" i="78"/>
  <c r="R131" i="78"/>
  <c r="O131" i="78"/>
  <c r="L131" i="78"/>
  <c r="AS129" i="78"/>
  <c r="AP129" i="78"/>
  <c r="AM129" i="78"/>
  <c r="AJ129" i="78"/>
  <c r="AG129" i="78"/>
  <c r="AD129" i="78"/>
  <c r="AA129" i="78"/>
  <c r="X129" i="78"/>
  <c r="U129" i="78"/>
  <c r="R129" i="78"/>
  <c r="O129" i="78"/>
  <c r="L129" i="78"/>
  <c r="AS127" i="78"/>
  <c r="AP127" i="78"/>
  <c r="AM127" i="78"/>
  <c r="AJ127" i="78"/>
  <c r="AG127" i="78"/>
  <c r="AD127" i="78"/>
  <c r="AA127" i="78"/>
  <c r="X127" i="78"/>
  <c r="U127" i="78"/>
  <c r="R127" i="78"/>
  <c r="O127" i="78"/>
  <c r="L127" i="78"/>
  <c r="AS125" i="78"/>
  <c r="AP125" i="78"/>
  <c r="AM125" i="78"/>
  <c r="AJ125" i="78"/>
  <c r="AG125" i="78"/>
  <c r="AD125" i="78"/>
  <c r="AA125" i="78"/>
  <c r="X125" i="78"/>
  <c r="U125" i="78"/>
  <c r="R125" i="78"/>
  <c r="O125" i="78"/>
  <c r="L125" i="78"/>
  <c r="AS123" i="78"/>
  <c r="AP123" i="78"/>
  <c r="AM123" i="78"/>
  <c r="AJ123" i="78"/>
  <c r="AG123" i="78"/>
  <c r="AD123" i="78"/>
  <c r="AA123" i="78"/>
  <c r="X123" i="78"/>
  <c r="U123" i="78"/>
  <c r="R123" i="78"/>
  <c r="O123" i="78"/>
  <c r="L123" i="78"/>
  <c r="AS121" i="78"/>
  <c r="AP121" i="78"/>
  <c r="AM121" i="78"/>
  <c r="AJ121" i="78"/>
  <c r="AG121" i="78"/>
  <c r="AD121" i="78"/>
  <c r="AA121" i="78"/>
  <c r="X121" i="78"/>
  <c r="U121" i="78"/>
  <c r="R121" i="78"/>
  <c r="O121" i="78"/>
  <c r="L121" i="78"/>
  <c r="AS119" i="78"/>
  <c r="AP119" i="78"/>
  <c r="AM119" i="78"/>
  <c r="AJ119" i="78"/>
  <c r="AG119" i="78"/>
  <c r="AD119" i="78"/>
  <c r="AA119" i="78"/>
  <c r="X119" i="78"/>
  <c r="U119" i="78"/>
  <c r="R119" i="78"/>
  <c r="O119" i="78"/>
  <c r="L119" i="78"/>
  <c r="AS115" i="78"/>
  <c r="AP115" i="78"/>
  <c r="AM115" i="78"/>
  <c r="AJ115" i="78"/>
  <c r="AG115" i="78"/>
  <c r="AD115" i="78"/>
  <c r="AA115" i="78"/>
  <c r="X115" i="78"/>
  <c r="U115" i="78"/>
  <c r="R115" i="78"/>
  <c r="O115" i="78"/>
  <c r="L115" i="78"/>
  <c r="AS113" i="78"/>
  <c r="AP113" i="78"/>
  <c r="AM113" i="78"/>
  <c r="AJ113" i="78"/>
  <c r="AG113" i="78"/>
  <c r="AD113" i="78"/>
  <c r="AA113" i="78"/>
  <c r="X113" i="78"/>
  <c r="U113" i="78"/>
  <c r="R113" i="78"/>
  <c r="O113" i="78"/>
  <c r="L113" i="78"/>
  <c r="AS111" i="78"/>
  <c r="AP111" i="78"/>
  <c r="AM111" i="78"/>
  <c r="AJ111" i="78"/>
  <c r="AG111" i="78"/>
  <c r="AD111" i="78"/>
  <c r="AA111" i="78"/>
  <c r="X111" i="78"/>
  <c r="U111" i="78"/>
  <c r="R111" i="78"/>
  <c r="O111" i="78"/>
  <c r="L111" i="78"/>
  <c r="AS109" i="78"/>
  <c r="AP109" i="78"/>
  <c r="AM109" i="78"/>
  <c r="AJ109" i="78"/>
  <c r="AG109" i="78"/>
  <c r="AD109" i="78"/>
  <c r="AA109" i="78"/>
  <c r="X109" i="78"/>
  <c r="U109" i="78"/>
  <c r="R109" i="78"/>
  <c r="O109" i="78"/>
  <c r="L109" i="78"/>
  <c r="AS107" i="78"/>
  <c r="AP107" i="78"/>
  <c r="AM107" i="78"/>
  <c r="AJ107" i="78"/>
  <c r="AG107" i="78"/>
  <c r="AD107" i="78"/>
  <c r="AA107" i="78"/>
  <c r="X107" i="78"/>
  <c r="U107" i="78"/>
  <c r="R107" i="78"/>
  <c r="O107" i="78"/>
  <c r="L107" i="78"/>
  <c r="AS105" i="78"/>
  <c r="AP105" i="78"/>
  <c r="AM105" i="78"/>
  <c r="AJ105" i="78"/>
  <c r="AG105" i="78"/>
  <c r="AD105" i="78"/>
  <c r="AA105" i="78"/>
  <c r="X105" i="78"/>
  <c r="U105" i="78"/>
  <c r="R105" i="78"/>
  <c r="O105" i="78"/>
  <c r="L105" i="78"/>
  <c r="AS103" i="78"/>
  <c r="AP103" i="78"/>
  <c r="AM103" i="78"/>
  <c r="AJ103" i="78"/>
  <c r="AG103" i="78"/>
  <c r="AD103" i="78"/>
  <c r="AA103" i="78"/>
  <c r="X103" i="78"/>
  <c r="U103" i="78"/>
  <c r="R103" i="78"/>
  <c r="O103" i="78"/>
  <c r="L103" i="78"/>
  <c r="AS101" i="78"/>
  <c r="AP101" i="78"/>
  <c r="AM101" i="78"/>
  <c r="AJ101" i="78"/>
  <c r="AG101" i="78"/>
  <c r="AD101" i="78"/>
  <c r="AA101" i="78"/>
  <c r="X101" i="78"/>
  <c r="U101" i="78"/>
  <c r="R101" i="78"/>
  <c r="O101" i="78"/>
  <c r="L101" i="78"/>
  <c r="AS99" i="78"/>
  <c r="AP99" i="78"/>
  <c r="AM99" i="78"/>
  <c r="AJ99" i="78"/>
  <c r="AG99" i="78"/>
  <c r="AD99" i="78"/>
  <c r="AA99" i="78"/>
  <c r="X99" i="78"/>
  <c r="U99" i="78"/>
  <c r="R99" i="78"/>
  <c r="O99" i="78"/>
  <c r="L99" i="78"/>
  <c r="AS97" i="78"/>
  <c r="AP97" i="78"/>
  <c r="AM97" i="78"/>
  <c r="AJ97" i="78"/>
  <c r="AG97" i="78"/>
  <c r="AD97" i="78"/>
  <c r="AA97" i="78"/>
  <c r="X97" i="78"/>
  <c r="U97" i="78"/>
  <c r="R97" i="78"/>
  <c r="O97" i="78"/>
  <c r="L97" i="78"/>
  <c r="AS95" i="78"/>
  <c r="AP95" i="78"/>
  <c r="AM95" i="78"/>
  <c r="AJ95" i="78"/>
  <c r="AG95" i="78"/>
  <c r="AD95" i="78"/>
  <c r="AA95" i="78"/>
  <c r="X95" i="78"/>
  <c r="U95" i="78"/>
  <c r="R95" i="78"/>
  <c r="O95" i="78"/>
  <c r="L95" i="78"/>
  <c r="AS93" i="78"/>
  <c r="AP93" i="78"/>
  <c r="AM93" i="78"/>
  <c r="AJ93" i="78"/>
  <c r="AG93" i="78"/>
  <c r="AD93" i="78"/>
  <c r="AA93" i="78"/>
  <c r="X93" i="78"/>
  <c r="U93" i="78"/>
  <c r="R93" i="78"/>
  <c r="O93" i="78"/>
  <c r="L93" i="78"/>
  <c r="AS91" i="78"/>
  <c r="AP91" i="78"/>
  <c r="AM91" i="78"/>
  <c r="AJ91" i="78"/>
  <c r="AG91" i="78"/>
  <c r="AD91" i="78"/>
  <c r="AA91" i="78"/>
  <c r="X91" i="78"/>
  <c r="U91" i="78"/>
  <c r="R91" i="78"/>
  <c r="O91" i="78"/>
  <c r="L91" i="78"/>
  <c r="AS89" i="78"/>
  <c r="AP89" i="78"/>
  <c r="AM89" i="78"/>
  <c r="AJ89" i="78"/>
  <c r="AG89" i="78"/>
  <c r="AD89" i="78"/>
  <c r="AA89" i="78"/>
  <c r="X89" i="78"/>
  <c r="U89" i="78"/>
  <c r="R89" i="78"/>
  <c r="O89" i="78"/>
  <c r="L89" i="78"/>
  <c r="AS87" i="78"/>
  <c r="AP87" i="78"/>
  <c r="AM87" i="78"/>
  <c r="AJ87" i="78"/>
  <c r="AG87" i="78"/>
  <c r="AD87" i="78"/>
  <c r="AA87" i="78"/>
  <c r="X87" i="78"/>
  <c r="U87" i="78"/>
  <c r="R87" i="78"/>
  <c r="O87" i="78"/>
  <c r="L87" i="78"/>
  <c r="AS85" i="78"/>
  <c r="AP85" i="78"/>
  <c r="AM85" i="78"/>
  <c r="AJ85" i="78"/>
  <c r="AG85" i="78"/>
  <c r="AD85" i="78"/>
  <c r="AA85" i="78"/>
  <c r="X85" i="78"/>
  <c r="U85" i="78"/>
  <c r="R85" i="78"/>
  <c r="O85" i="78"/>
  <c r="L85" i="78"/>
  <c r="AS83" i="78"/>
  <c r="AP83" i="78"/>
  <c r="AM83" i="78"/>
  <c r="AJ83" i="78"/>
  <c r="AG83" i="78"/>
  <c r="AD83" i="78"/>
  <c r="AA83" i="78"/>
  <c r="X83" i="78"/>
  <c r="U83" i="78"/>
  <c r="R83" i="78"/>
  <c r="O83" i="78"/>
  <c r="L83" i="78"/>
  <c r="AS81" i="78"/>
  <c r="AP81" i="78"/>
  <c r="AM81" i="78"/>
  <c r="AJ81" i="78"/>
  <c r="AG81" i="78"/>
  <c r="AD81" i="78"/>
  <c r="AA81" i="78"/>
  <c r="X81" i="78"/>
  <c r="U81" i="78"/>
  <c r="R81" i="78"/>
  <c r="O81" i="78"/>
  <c r="L81" i="78"/>
  <c r="AS79" i="78"/>
  <c r="AP79" i="78"/>
  <c r="AM79" i="78"/>
  <c r="AJ79" i="78"/>
  <c r="AG79" i="78"/>
  <c r="AD79" i="78"/>
  <c r="AA79" i="78"/>
  <c r="X79" i="78"/>
  <c r="U79" i="78"/>
  <c r="R79" i="78"/>
  <c r="O79" i="78"/>
  <c r="L79" i="78"/>
  <c r="AS75" i="78"/>
  <c r="AP75" i="78"/>
  <c r="AM75" i="78"/>
  <c r="AJ75" i="78"/>
  <c r="AG75" i="78"/>
  <c r="AD75" i="78"/>
  <c r="AA75" i="78"/>
  <c r="X75" i="78"/>
  <c r="U75" i="78"/>
  <c r="R75" i="78"/>
  <c r="O75" i="78"/>
  <c r="L75" i="78"/>
  <c r="AS73" i="78"/>
  <c r="AP73" i="78"/>
  <c r="AM73" i="78"/>
  <c r="AJ73" i="78"/>
  <c r="AG73" i="78"/>
  <c r="AD73" i="78"/>
  <c r="AA73" i="78"/>
  <c r="X73" i="78"/>
  <c r="U73" i="78"/>
  <c r="R73" i="78"/>
  <c r="O73" i="78"/>
  <c r="L73" i="78"/>
  <c r="AS71" i="78"/>
  <c r="AP71" i="78"/>
  <c r="AM71" i="78"/>
  <c r="AJ71" i="78"/>
  <c r="AG71" i="78"/>
  <c r="AD71" i="78"/>
  <c r="AA71" i="78"/>
  <c r="X71" i="78"/>
  <c r="U71" i="78"/>
  <c r="R71" i="78"/>
  <c r="O71" i="78"/>
  <c r="L71" i="78"/>
  <c r="AS69" i="78"/>
  <c r="AP69" i="78"/>
  <c r="AM69" i="78"/>
  <c r="AJ69" i="78"/>
  <c r="AG69" i="78"/>
  <c r="AD69" i="78"/>
  <c r="AA69" i="78"/>
  <c r="X69" i="78"/>
  <c r="U69" i="78"/>
  <c r="R69" i="78"/>
  <c r="O69" i="78"/>
  <c r="L69" i="78"/>
  <c r="AS67" i="78"/>
  <c r="AP67" i="78"/>
  <c r="AM67" i="78"/>
  <c r="AJ67" i="78"/>
  <c r="AG67" i="78"/>
  <c r="AD67" i="78"/>
  <c r="AA67" i="78"/>
  <c r="X67" i="78"/>
  <c r="U67" i="78"/>
  <c r="R67" i="78"/>
  <c r="O67" i="78"/>
  <c r="L67" i="78"/>
  <c r="AS65" i="78"/>
  <c r="AP65" i="78"/>
  <c r="AM65" i="78"/>
  <c r="AJ65" i="78"/>
  <c r="AG65" i="78"/>
  <c r="AD65" i="78"/>
  <c r="AA65" i="78"/>
  <c r="X65" i="78"/>
  <c r="U65" i="78"/>
  <c r="R65" i="78"/>
  <c r="O65" i="78"/>
  <c r="L65" i="78"/>
  <c r="AS63" i="78"/>
  <c r="AP63" i="78"/>
  <c r="AM63" i="78"/>
  <c r="AJ63" i="78"/>
  <c r="AG63" i="78"/>
  <c r="AD63" i="78"/>
  <c r="AA63" i="78"/>
  <c r="X63" i="78"/>
  <c r="U63" i="78"/>
  <c r="R63" i="78"/>
  <c r="O63" i="78"/>
  <c r="L63" i="78"/>
  <c r="AS61" i="78"/>
  <c r="AP61" i="78"/>
  <c r="AM61" i="78"/>
  <c r="AJ61" i="78"/>
  <c r="AG61" i="78"/>
  <c r="AD61" i="78"/>
  <c r="AA61" i="78"/>
  <c r="X61" i="78"/>
  <c r="U61" i="78"/>
  <c r="R61" i="78"/>
  <c r="O61" i="78"/>
  <c r="L61" i="78"/>
  <c r="AS59" i="78"/>
  <c r="AP59" i="78"/>
  <c r="AM59" i="78"/>
  <c r="AJ59" i="78"/>
  <c r="AG59" i="78"/>
  <c r="AD59" i="78"/>
  <c r="AA59" i="78"/>
  <c r="X59" i="78"/>
  <c r="U59" i="78"/>
  <c r="R59" i="78"/>
  <c r="O59" i="78"/>
  <c r="L59" i="78"/>
  <c r="AS57" i="78"/>
  <c r="AP57" i="78"/>
  <c r="AM57" i="78"/>
  <c r="AJ57" i="78"/>
  <c r="AG57" i="78"/>
  <c r="AD57" i="78"/>
  <c r="AA57" i="78"/>
  <c r="X57" i="78"/>
  <c r="U57" i="78"/>
  <c r="R57" i="78"/>
  <c r="O57" i="78"/>
  <c r="L57" i="78"/>
  <c r="AS55" i="78"/>
  <c r="AP55" i="78"/>
  <c r="AM55" i="78"/>
  <c r="AJ55" i="78"/>
  <c r="AG55" i="78"/>
  <c r="AD55" i="78"/>
  <c r="AA55" i="78"/>
  <c r="X55" i="78"/>
  <c r="U55" i="78"/>
  <c r="R55" i="78"/>
  <c r="O55" i="78"/>
  <c r="L55" i="78"/>
  <c r="AS51" i="78"/>
  <c r="AP51" i="78"/>
  <c r="AM51" i="78"/>
  <c r="AJ51" i="78"/>
  <c r="AG51" i="78"/>
  <c r="AD51" i="78"/>
  <c r="AA51" i="78"/>
  <c r="X51" i="78"/>
  <c r="U51" i="78"/>
  <c r="R51" i="78"/>
  <c r="O51" i="78"/>
  <c r="L51" i="78"/>
  <c r="AS49" i="78"/>
  <c r="AP49" i="78"/>
  <c r="AM49" i="78"/>
  <c r="AJ49" i="78"/>
  <c r="AG49" i="78"/>
  <c r="AD49" i="78"/>
  <c r="AA49" i="78"/>
  <c r="X49" i="78"/>
  <c r="U49" i="78"/>
  <c r="R49" i="78"/>
  <c r="O49" i="78"/>
  <c r="L49" i="78"/>
  <c r="AS47" i="78"/>
  <c r="AP47" i="78"/>
  <c r="AM47" i="78"/>
  <c r="AJ47" i="78"/>
  <c r="AG47" i="78"/>
  <c r="AD47" i="78"/>
  <c r="AA47" i="78"/>
  <c r="X47" i="78"/>
  <c r="U47" i="78"/>
  <c r="R47" i="78"/>
  <c r="O47" i="78"/>
  <c r="L47" i="78"/>
  <c r="AS45" i="78"/>
  <c r="AP45" i="78"/>
  <c r="AM45" i="78"/>
  <c r="AJ45" i="78"/>
  <c r="AG45" i="78"/>
  <c r="AD45" i="78"/>
  <c r="AA45" i="78"/>
  <c r="X45" i="78"/>
  <c r="U45" i="78"/>
  <c r="R45" i="78"/>
  <c r="O45" i="78"/>
  <c r="L45" i="78"/>
  <c r="AS43" i="78"/>
  <c r="AP43" i="78"/>
  <c r="AM43" i="78"/>
  <c r="AJ43" i="78"/>
  <c r="AG43" i="78"/>
  <c r="AD43" i="78"/>
  <c r="AA43" i="78"/>
  <c r="X43" i="78"/>
  <c r="U43" i="78"/>
  <c r="R43" i="78"/>
  <c r="O43" i="78"/>
  <c r="L43" i="78"/>
  <c r="AS41" i="78"/>
  <c r="AP41" i="78"/>
  <c r="AM41" i="78"/>
  <c r="AJ41" i="78"/>
  <c r="AG41" i="78"/>
  <c r="AD41" i="78"/>
  <c r="AA41" i="78"/>
  <c r="X41" i="78"/>
  <c r="U41" i="78"/>
  <c r="R41" i="78"/>
  <c r="O41" i="78"/>
  <c r="L41" i="78"/>
  <c r="AS39" i="78"/>
  <c r="AP39" i="78"/>
  <c r="AM39" i="78"/>
  <c r="AJ39" i="78"/>
  <c r="AG39" i="78"/>
  <c r="AD39" i="78"/>
  <c r="AA39" i="78"/>
  <c r="X39" i="78"/>
  <c r="U39" i="78"/>
  <c r="R39" i="78"/>
  <c r="O39" i="78"/>
  <c r="L39" i="78"/>
  <c r="AS37" i="78"/>
  <c r="AP37" i="78"/>
  <c r="AM37" i="78"/>
  <c r="AJ37" i="78"/>
  <c r="AG37" i="78"/>
  <c r="AD37" i="78"/>
  <c r="AA37" i="78"/>
  <c r="X37" i="78"/>
  <c r="U37" i="78"/>
  <c r="R37" i="78"/>
  <c r="O37" i="78"/>
  <c r="L37" i="78"/>
  <c r="AS35" i="78"/>
  <c r="AP35" i="78"/>
  <c r="AM35" i="78"/>
  <c r="AJ35" i="78"/>
  <c r="AG35" i="78"/>
  <c r="AD35" i="78"/>
  <c r="AA35" i="78"/>
  <c r="X35" i="78"/>
  <c r="U35" i="78"/>
  <c r="R35" i="78"/>
  <c r="O35" i="78"/>
  <c r="L35" i="78"/>
  <c r="AS33" i="78"/>
  <c r="AP33" i="78"/>
  <c r="AM33" i="78"/>
  <c r="AJ33" i="78"/>
  <c r="AG33" i="78"/>
  <c r="AD33" i="78"/>
  <c r="AA33" i="78"/>
  <c r="X33" i="78"/>
  <c r="U33" i="78"/>
  <c r="R33" i="78"/>
  <c r="O33" i="78"/>
  <c r="L33" i="78"/>
  <c r="AS31" i="78"/>
  <c r="AP31" i="78"/>
  <c r="AM31" i="78"/>
  <c r="AJ31" i="78"/>
  <c r="AG31" i="78"/>
  <c r="AD31" i="78"/>
  <c r="AA31" i="78"/>
  <c r="X31" i="78"/>
  <c r="U31" i="78"/>
  <c r="R31" i="78"/>
  <c r="O31" i="78"/>
  <c r="L31" i="78"/>
  <c r="AS29" i="78"/>
  <c r="AP29" i="78"/>
  <c r="AM29" i="78"/>
  <c r="AJ29" i="78"/>
  <c r="AG29" i="78"/>
  <c r="AD29" i="78"/>
  <c r="AA29" i="78"/>
  <c r="X29" i="78"/>
  <c r="U29" i="78"/>
  <c r="R29" i="78"/>
  <c r="O29" i="78"/>
  <c r="L29" i="78"/>
  <c r="AS27" i="78"/>
  <c r="AP27" i="78"/>
  <c r="AM27" i="78"/>
  <c r="AJ27" i="78"/>
  <c r="AG27" i="78"/>
  <c r="AD27" i="78"/>
  <c r="AA27" i="78"/>
  <c r="X27" i="78"/>
  <c r="U27" i="78"/>
  <c r="R27" i="78"/>
  <c r="O27" i="78"/>
  <c r="L27" i="78"/>
  <c r="AS25" i="78"/>
  <c r="AP25" i="78"/>
  <c r="AM25" i="78"/>
  <c r="AJ25" i="78"/>
  <c r="AG25" i="78"/>
  <c r="AD25" i="78"/>
  <c r="AA25" i="78"/>
  <c r="X25" i="78"/>
  <c r="U25" i="78"/>
  <c r="R25" i="78"/>
  <c r="O25" i="78"/>
  <c r="L25" i="78"/>
  <c r="AS23" i="78"/>
  <c r="AP23" i="78"/>
  <c r="AM23" i="78"/>
  <c r="AJ23" i="78"/>
  <c r="AG23" i="78"/>
  <c r="AD23" i="78"/>
  <c r="AA23" i="78"/>
  <c r="X23" i="78"/>
  <c r="U23" i="78"/>
  <c r="R23" i="78"/>
  <c r="O23" i="78"/>
  <c r="L23" i="78"/>
  <c r="AS21" i="78"/>
  <c r="AP21" i="78"/>
  <c r="AM21" i="78"/>
  <c r="AJ21" i="78"/>
  <c r="AG21" i="78"/>
  <c r="AD21" i="78"/>
  <c r="AA21" i="78"/>
  <c r="X21" i="78"/>
  <c r="U21" i="78"/>
  <c r="R21" i="78"/>
  <c r="O21" i="78"/>
  <c r="L21" i="78"/>
  <c r="AS19" i="78"/>
  <c r="AP19" i="78"/>
  <c r="AM19" i="78"/>
  <c r="AJ19" i="78"/>
  <c r="AG19" i="78"/>
  <c r="AD19" i="78"/>
  <c r="AA19" i="78"/>
  <c r="X19" i="78"/>
  <c r="U19" i="78"/>
  <c r="R19" i="78"/>
  <c r="O19" i="78"/>
  <c r="L19" i="78"/>
  <c r="AS17" i="78"/>
  <c r="AP17" i="78"/>
  <c r="AM17" i="78"/>
  <c r="AJ17" i="78"/>
  <c r="AG17" i="78"/>
  <c r="AD17" i="78"/>
  <c r="AA17" i="78"/>
  <c r="X17" i="78"/>
  <c r="U17" i="78"/>
  <c r="R17" i="78"/>
  <c r="O17" i="78"/>
  <c r="L17" i="78"/>
  <c r="AS15" i="78"/>
  <c r="AP15" i="78"/>
  <c r="AM15" i="78"/>
  <c r="AJ15" i="78"/>
  <c r="AG15" i="78"/>
  <c r="AD15" i="78"/>
  <c r="AA15" i="78"/>
  <c r="X15" i="78"/>
  <c r="U15" i="78"/>
  <c r="R15" i="78"/>
  <c r="O15" i="78"/>
  <c r="AS13" i="78"/>
  <c r="AP13" i="78"/>
  <c r="AM13" i="78"/>
  <c r="AJ13" i="78"/>
  <c r="AG13" i="78"/>
  <c r="AD13" i="78"/>
  <c r="AA13" i="78"/>
  <c r="X13" i="78"/>
  <c r="U13" i="78"/>
  <c r="R13" i="78"/>
  <c r="O13" i="78"/>
  <c r="L13" i="78"/>
  <c r="AS11" i="78"/>
  <c r="AP11" i="78"/>
  <c r="AM11" i="78"/>
  <c r="AJ11" i="78"/>
  <c r="AG11" i="78"/>
  <c r="AD11" i="78"/>
  <c r="AA11" i="78"/>
  <c r="X11" i="78"/>
  <c r="U11" i="78"/>
  <c r="R11" i="78"/>
  <c r="O11" i="78"/>
  <c r="L11" i="78"/>
  <c r="AS9" i="78"/>
  <c r="AP9" i="78"/>
  <c r="AM9" i="78"/>
  <c r="AJ9" i="78"/>
  <c r="AG9" i="78"/>
  <c r="AD9" i="78"/>
  <c r="AA9" i="78"/>
  <c r="X9" i="78"/>
  <c r="U9" i="78"/>
  <c r="R9" i="78"/>
  <c r="O9" i="78"/>
  <c r="L9" i="7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</author>
    <author>PAO</author>
  </authors>
  <commentList>
    <comment ref="H13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 xr:uid="{00000000-0006-0000-0000-000004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 xr:uid="{00000000-0006-0000-0000-000005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 xr:uid="{00000000-0006-0000-0000-000006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 xr:uid="{00000000-0006-0000-0000-000007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INVITE</author>
    <author>Carmen</author>
    <author>PAO</author>
  </authors>
  <commentList>
    <comment ref="F13" authorId="0" shapeId="0" xr:uid="{00000000-0006-0000-09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 shapeId="0" xr:uid="{00000000-0006-0000-09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 shapeId="0" xr:uid="{00000000-0006-0000-09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 shapeId="0" xr:uid="{00000000-0006-0000-09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 shapeId="0" xr:uid="{00000000-0006-0000-09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 shapeId="0" xr:uid="{00000000-0006-0000-09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 shapeId="0" xr:uid="{00000000-0006-0000-0900-000007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 shapeId="0" xr:uid="{00000000-0006-0000-0900-00000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 shapeId="0" xr:uid="{00000000-0006-0000-0900-000009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 shapeId="0" xr:uid="{00000000-0006-0000-0900-00000A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 shapeId="0" xr:uid="{00000000-0006-0000-0900-00000B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 shapeId="0" xr:uid="{00000000-0006-0000-0900-00000C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 shapeId="0" xr:uid="{00000000-0006-0000-0900-00000D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 shapeId="0" xr:uid="{00000000-0006-0000-0900-00000E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 shapeId="0" xr:uid="{00000000-0006-0000-0900-00000F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 shapeId="0" xr:uid="{00000000-0006-0000-0900-000010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 shapeId="0" xr:uid="{00000000-0006-0000-0900-000011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 shapeId="0" xr:uid="{00000000-0006-0000-0900-00001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 shapeId="0" xr:uid="{00000000-0006-0000-0900-00001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 shapeId="0" xr:uid="{00000000-0006-0000-0900-00001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INVITE</author>
    <author>Carmen</author>
    <author>PAO</author>
  </authors>
  <commentList>
    <comment ref="F13" authorId="0" shapeId="0" xr:uid="{00000000-0006-0000-0A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 shapeId="0" xr:uid="{00000000-0006-0000-0A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 shapeId="0" xr:uid="{00000000-0006-0000-0A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 shapeId="0" xr:uid="{00000000-0006-0000-0A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 shapeId="0" xr:uid="{00000000-0006-0000-0A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 shapeId="0" xr:uid="{00000000-0006-0000-0A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 shapeId="0" xr:uid="{00000000-0006-0000-0A00-000007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 shapeId="0" xr:uid="{00000000-0006-0000-0A00-00000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 shapeId="0" xr:uid="{00000000-0006-0000-0A00-000009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 shapeId="0" xr:uid="{00000000-0006-0000-0A00-00000A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 shapeId="0" xr:uid="{00000000-0006-0000-0A00-00000B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 shapeId="0" xr:uid="{00000000-0006-0000-0A00-00000C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 shapeId="0" xr:uid="{00000000-0006-0000-0A00-00000D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 shapeId="0" xr:uid="{00000000-0006-0000-0A00-00000E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 shapeId="0" xr:uid="{00000000-0006-0000-0A00-00000F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 shapeId="0" xr:uid="{00000000-0006-0000-0A00-000010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 shapeId="0" xr:uid="{00000000-0006-0000-0A00-000011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 shapeId="0" xr:uid="{00000000-0006-0000-0A00-00001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 shapeId="0" xr:uid="{00000000-0006-0000-0A00-00001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 shapeId="0" xr:uid="{00000000-0006-0000-0A00-00001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</author>
    <author>PAO</author>
  </authors>
  <commentList>
    <comment ref="H13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 xr:uid="{00000000-0006-0000-0100-000004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 xr:uid="{00000000-0006-0000-0100-000005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 xr:uid="{00000000-0006-0000-0100-000006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 xr:uid="{00000000-0006-0000-0100-000007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</author>
    <author>PAO</author>
  </authors>
  <commentList>
    <comment ref="H13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 xr:uid="{00000000-0006-0000-0200-000004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 xr:uid="{00000000-0006-0000-0200-000005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 xr:uid="{00000000-0006-0000-0200-000006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 xr:uid="{00000000-0006-0000-0200-000007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</author>
    <author>PAO</author>
  </authors>
  <commentList>
    <comment ref="H13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 xr:uid="{00000000-0006-0000-0300-000004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 xr:uid="{00000000-0006-0000-0300-000006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INVITE</author>
    <author>Carmen</author>
    <author>PAO</author>
  </authors>
  <commentList>
    <comment ref="G12" authorId="0" shapeId="0" xr:uid="{00000000-0006-0000-04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 xr:uid="{00000000-0006-0000-04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 xr:uid="{00000000-0006-0000-04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 xr:uid="{00000000-0006-0000-04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 xr:uid="{00000000-0006-0000-04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 xr:uid="{00000000-0006-0000-04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 xr:uid="{00000000-0006-0000-0400-000007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 xr:uid="{00000000-0006-0000-0400-00000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 xr:uid="{00000000-0006-0000-0400-000009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 xr:uid="{00000000-0006-0000-0400-00000A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 xr:uid="{00000000-0006-0000-0400-00000B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 xr:uid="{00000000-0006-0000-0400-00000C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 xr:uid="{00000000-0006-0000-0400-00000D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 xr:uid="{00000000-0006-0000-0400-00000E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 xr:uid="{00000000-0006-0000-0400-00000F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 xr:uid="{00000000-0006-0000-0400-000010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 xr:uid="{00000000-0006-0000-0400-000011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 xr:uid="{00000000-0006-0000-0400-00001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 xr:uid="{00000000-0006-0000-0400-00001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 xr:uid="{00000000-0006-0000-0400-00001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Ismael Jimenez Hernandez</author>
    <author>INVITE</author>
    <author>Carmen</author>
    <author>PAO</author>
  </authors>
  <commentList>
    <comment ref="G12" authorId="0" shapeId="0" xr:uid="{00000000-0006-0000-05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 xr:uid="{00000000-0006-0000-05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 xr:uid="{00000000-0006-0000-05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 xr:uid="{00000000-0006-0000-05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 xr:uid="{00000000-0006-0000-05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 xr:uid="{00000000-0006-0000-0500-000007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 xr:uid="{00000000-0006-0000-0500-00000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I52" authorId="3" shapeId="0" xr:uid="{00000000-0006-0000-0500-000009000000}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J52" authorId="3" shapeId="0" xr:uid="{00000000-0006-0000-0500-00000A000000}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2" authorId="3" shapeId="0" xr:uid="{00000000-0006-0000-0500-00000B000000}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M52" authorId="3" shapeId="0" xr:uid="{00000000-0006-0000-0500-00000C000000}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4" authorId="3" shapeId="0" xr:uid="{00000000-0006-0000-0500-00000D000000}">
      <text>
        <r>
          <rPr>
            <b/>
            <sz val="9"/>
            <color indexed="81"/>
            <rFont val="Tahoma"/>
            <family val="2"/>
          </rPr>
          <t xml:space="preserve">109 * 30
-109 camas censables (solo de toman 109 de 124)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4" authorId="3" shapeId="0" xr:uid="{00000000-0006-0000-0500-00000E000000}">
      <text>
        <r>
          <rPr>
            <b/>
            <sz val="9"/>
            <color indexed="81"/>
            <rFont val="Tahoma"/>
            <family val="2"/>
          </rPr>
          <t xml:space="preserve">124 * 30
-124 camas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" authorId="4" shapeId="0" xr:uid="{00000000-0006-0000-0500-00000F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4" shapeId="0" xr:uid="{00000000-0006-0000-0500-000010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5" shapeId="0" xr:uid="{00000000-0006-0000-0500-000011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5" shapeId="0" xr:uid="{00000000-0006-0000-0500-000012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 xr:uid="{00000000-0006-0000-0500-000013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 xr:uid="{00000000-0006-0000-0500-000014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6" shapeId="0" xr:uid="{00000000-0006-0000-0500-000015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6" shapeId="0" xr:uid="{00000000-0006-0000-0500-000016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6" shapeId="0" xr:uid="{00000000-0006-0000-0500-000017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 xr:uid="{00000000-0006-0000-0500-000018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 xr:uid="{00000000-0006-0000-0500-000019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 xr:uid="{00000000-0006-0000-0500-00001A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INVITE</author>
    <author>Carmen</author>
    <author>PAO</author>
  </authors>
  <commentList>
    <comment ref="G12" authorId="0" shapeId="0" xr:uid="{00000000-0006-0000-06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 xr:uid="{00000000-0006-0000-06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 xr:uid="{00000000-0006-0000-06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 xr:uid="{00000000-0006-0000-06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 xr:uid="{00000000-0006-0000-06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 xr:uid="{00000000-0006-0000-06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 xr:uid="{00000000-0006-0000-0600-000007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 xr:uid="{00000000-0006-0000-0600-00000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 xr:uid="{00000000-0006-0000-0600-000009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 xr:uid="{00000000-0006-0000-0600-00000A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 xr:uid="{00000000-0006-0000-0600-00000B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 xr:uid="{00000000-0006-0000-0600-00000C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 xr:uid="{00000000-0006-0000-0600-00000D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 xr:uid="{00000000-0006-0000-0600-00000E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 xr:uid="{00000000-0006-0000-0600-00000F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 xr:uid="{00000000-0006-0000-0600-000010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 xr:uid="{00000000-0006-0000-0600-000011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 xr:uid="{00000000-0006-0000-0600-00001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 xr:uid="{00000000-0006-0000-0600-00001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 xr:uid="{00000000-0006-0000-0600-00001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INVITE</author>
    <author>Carmen</author>
    <author>PAO</author>
  </authors>
  <commentList>
    <comment ref="G12" authorId="0" shapeId="0" xr:uid="{00000000-0006-0000-07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 xr:uid="{00000000-0006-0000-07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 xr:uid="{00000000-0006-0000-07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 xr:uid="{00000000-0006-0000-07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 xr:uid="{00000000-0006-0000-07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 xr:uid="{00000000-0006-0000-07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 xr:uid="{00000000-0006-0000-0700-000007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 xr:uid="{00000000-0006-0000-0700-00000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 xr:uid="{00000000-0006-0000-0700-000009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 xr:uid="{00000000-0006-0000-0700-00000A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 xr:uid="{00000000-0006-0000-0700-00000B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 xr:uid="{00000000-0006-0000-0700-00000C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 xr:uid="{00000000-0006-0000-0700-00000D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 xr:uid="{00000000-0006-0000-0700-00000E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 xr:uid="{00000000-0006-0000-0700-00000F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 xr:uid="{00000000-0006-0000-0700-000010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 xr:uid="{00000000-0006-0000-0700-000011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 xr:uid="{00000000-0006-0000-0700-00001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 xr:uid="{00000000-0006-0000-0700-00001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 xr:uid="{00000000-0006-0000-0700-00001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INVITE</author>
    <author>Carmen</author>
    <author>PAO</author>
  </authors>
  <commentList>
    <comment ref="G12" authorId="0" shapeId="0" xr:uid="{00000000-0006-0000-08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 xr:uid="{00000000-0006-0000-08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 xr:uid="{00000000-0006-0000-08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 xr:uid="{00000000-0006-0000-08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 xr:uid="{00000000-0006-0000-08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 xr:uid="{00000000-0006-0000-08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 xr:uid="{00000000-0006-0000-0800-000007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 xr:uid="{00000000-0006-0000-0800-00000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 xr:uid="{00000000-0006-0000-0800-000009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 xr:uid="{00000000-0006-0000-0800-00000A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 xr:uid="{00000000-0006-0000-0800-00000B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 xr:uid="{00000000-0006-0000-0800-00000C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 xr:uid="{00000000-0006-0000-0800-00000D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 xr:uid="{00000000-0006-0000-0800-00000E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 xr:uid="{00000000-0006-0000-0800-00000F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 xr:uid="{00000000-0006-0000-0800-000010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 xr:uid="{00000000-0006-0000-0800-000011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 xr:uid="{00000000-0006-0000-0800-00001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 xr:uid="{00000000-0006-0000-0800-00001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 xr:uid="{00000000-0006-0000-0800-00001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sharedStrings.xml><?xml version="1.0" encoding="utf-8"?>
<sst xmlns="http://schemas.openxmlformats.org/spreadsheetml/2006/main" count="4819" uniqueCount="540">
  <si>
    <t>SECRETARÍA DE SALUD</t>
  </si>
  <si>
    <t>COORDINACIÓN DE HOSPITALES DE ALTA ESPECIALIDAD</t>
  </si>
  <si>
    <t>Indicadores Operativos y Gerenciales 2012</t>
  </si>
  <si>
    <t>ÁREA</t>
  </si>
  <si>
    <t xml:space="preserve">No. </t>
  </si>
  <si>
    <t>Indicador</t>
  </si>
  <si>
    <t>Fórmula</t>
  </si>
  <si>
    <t>Meta sugerida</t>
  </si>
  <si>
    <t>Tipo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</si>
  <si>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</si>
  <si>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</si>
  <si>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</si>
  <si>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</si>
  <si>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</si>
  <si>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</si>
  <si>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</si>
  <si>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</si>
  <si>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</si>
  <si>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</si>
  <si>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</si>
  <si>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</si>
  <si>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OBSERVACIONES</t>
  </si>
  <si>
    <t>Numerador</t>
  </si>
  <si>
    <t>Denominador</t>
  </si>
  <si>
    <t>SEGURIDAD DEL PACIENTE</t>
  </si>
  <si>
    <t>Porcentaje de caídas de pacientes hospitalizados.</t>
  </si>
  <si>
    <t>Número total de caídas/Número total de pacientes egresados X 100</t>
  </si>
  <si>
    <t>&lt; 3 %</t>
  </si>
  <si>
    <t>Operacional</t>
  </si>
  <si>
    <t>Porcentaje de pacientes con úlceras por presión en pacientes hospitalizados.</t>
  </si>
  <si>
    <t>Número de pacientes con úlceras por presión /Número de pacientes egresados X 100</t>
  </si>
  <si>
    <t>&gt; 85 %</t>
  </si>
  <si>
    <t>Porcentaje de pacientes con infecciones  asociadas al uso de dispositivos intravasculares en pacientes hospitalizados.</t>
  </si>
  <si>
    <t>Número de pacientes con infecciones  asociadas al uso de dispositivos intravasculares/Número de pacientes egresados X 100</t>
  </si>
  <si>
    <t>Porcentaje de pacientes con infecciones asociadas al uso del ventilador  en pacientes hospitalizados.</t>
  </si>
  <si>
    <t>Número de pacientes con infecciones asociadas al uso del ventilador/Número de pacientes egresados X 100</t>
  </si>
  <si>
    <t>Porcentaje de eventos adversos en pacientes hospitalizados.</t>
  </si>
  <si>
    <t xml:space="preserve">Número de eventos adversos/Total de pacientes egresados X 100 </t>
  </si>
  <si>
    <t>Gerencial</t>
  </si>
  <si>
    <t>Porcentaje de cuasifallas en pacientes hospitalizados.</t>
  </si>
  <si>
    <t xml:space="preserve">Número  cuasifallas /  Total de pacientes egresados X 100 </t>
  </si>
  <si>
    <t>Porcentaje de eventos centinela en pacientes hospitalizados.</t>
  </si>
  <si>
    <t xml:space="preserve">Número de eventos centinela /Total de pacientes egresados X 100 </t>
  </si>
  <si>
    <t xml:space="preserve"> Tasa de reingresos hospitalarios.</t>
  </si>
  <si>
    <t xml:space="preserve">Número de reingresos hospitalarios en un periodo de 14 días con el mismo diagnóstico/Número de egresos hospitalarios X 100 </t>
  </si>
  <si>
    <t>&lt; 5 %</t>
  </si>
  <si>
    <t>Tasa de incidencia de infecciones nosocomiales.</t>
  </si>
  <si>
    <t xml:space="preserve">Número de pacientes con infecciones nosocomiales/Número de egresos X 100 </t>
  </si>
  <si>
    <t>&lt;  5 %</t>
  </si>
  <si>
    <t>Porcentaje de infecciones asociadas al uso de sonda vesical instalada.</t>
  </si>
  <si>
    <t>Número de pacientes con infección de vías urinarias relacionada a sonda vesical/ Número total de pacientes con instalación de sonda vesical X 100</t>
  </si>
  <si>
    <t xml:space="preserve">Porcentaje de administración errónea de medicamentos a pacientes hospitalizados. </t>
  </si>
  <si>
    <t>Número de pacientes con administración errónea de medicamentos/Total de egresos X 100</t>
  </si>
  <si>
    <t>Porcentaje de cumplimiento de parámetros de cuidados y observación de pacientes.</t>
  </si>
  <si>
    <t>Número de hojas de enfermería con inconsistencias en los parámetros de cuidados y observación del paciente/Total de hojas de enfermería evaluadas X 100</t>
  </si>
  <si>
    <t>&lt; 2 %</t>
  </si>
  <si>
    <t>TRABAJO SOCIAL</t>
  </si>
  <si>
    <t>Porcentaje de referencias aceptadas.</t>
  </si>
  <si>
    <t>Número de referencias aceptadas/ Número de referencias solicitadas por otros hospitales X 100</t>
  </si>
  <si>
    <t>Porcentaje de estudios socioeconómicos elaborados.</t>
  </si>
  <si>
    <t>Número de estudios socioeconómicos elaborados/ Número de estudios socioeconómicos solicitados  X 100</t>
  </si>
  <si>
    <t>Porcentaje de casos reportados que son atendidos por el M.P.</t>
  </si>
  <si>
    <t>Número de reportes atendidos por el MP. en situación Médico Legal/ Número de reportes al MP. de pacientes en situación Médico Legal X 100</t>
  </si>
  <si>
    <t>Porcentaje de casos de pacientes identificados correctamente.</t>
  </si>
  <si>
    <t xml:space="preserve">Número de pacientes identificados correctamente / Total de pacientes atendidos el área X 100 </t>
  </si>
  <si>
    <t>CONSULTA EXTERNA</t>
  </si>
  <si>
    <t>Porcentaje de pacientes con Seguro Popular atendidos en la unidad.</t>
  </si>
  <si>
    <t>Pacientes del SPSS atendidos/ Total de consultas X 100</t>
  </si>
  <si>
    <t>Porcentaje de usuarios que esperan tiempo estándar para recibir atención.</t>
  </si>
  <si>
    <t>Número de pacientes con tiempo de espera de 0-30 min/Número total de pacientes atendidos en la consulta externa X 100</t>
  </si>
  <si>
    <t>Porcentaje de usuarios que esperan tiempo fuera del estándar para recibir atención.</t>
  </si>
  <si>
    <t>Número  de pacientes con tiempo de espera de 31-45 min/Número total de pacientes atendidos en la consulta externa X 100</t>
  </si>
  <si>
    <t>&lt;10 %</t>
  </si>
  <si>
    <t>Promedio de consultas por consultorio.</t>
  </si>
  <si>
    <t>Total consultas  otorgadas / Total de consultorios X días laborables
(INTRODUCIR LOS DÍAS LABORABLES EN LA TERCER COLUMNA)</t>
  </si>
  <si>
    <t>Concentrado de consultas subsecuentes de pediatría.</t>
  </si>
  <si>
    <t xml:space="preserve">Total de consultas subsecuentes en pacientes pediátricos / Total de consultas  de primera vez  en pacientes pediátricos  </t>
  </si>
  <si>
    <t>Concentrado de consultas subsecuentes en pacientes adultos.</t>
  </si>
  <si>
    <t xml:space="preserve">Total de consultas subsecuentes en pacientes adultos/Total de consultas  de primera vez  en pacientes adultos  </t>
  </si>
  <si>
    <t>Tiempo promedio para obtener una cita de primera vez.</t>
  </si>
  <si>
    <t xml:space="preserve">Promedio de días de espera para obtener una consulta de primera vez  </t>
  </si>
  <si>
    <t>Proporción de consultas realizadas en relación a las programadas.</t>
  </si>
  <si>
    <t xml:space="preserve">Consultas de especialidades realizadas / Consultas de especialidades programadas X 100  </t>
  </si>
  <si>
    <t>Diferimiento de consultas de primera vez.</t>
  </si>
  <si>
    <t xml:space="preserve">Número de citas diferidas de especialidad de primera vez/ Número de citas otorgadas antes de 30 días X 100 </t>
  </si>
  <si>
    <t xml:space="preserve">Número de pacientes identificados correctamente en Consulta Externa/Total de pacientes atendidos en Consulta Externa X 100 </t>
  </si>
  <si>
    <t>URGENCIAS</t>
  </si>
  <si>
    <t>Proporción de consultas otorgadas en urgencias en relación a las solicitadas.</t>
  </si>
  <si>
    <t>Número de atenciones de urgencias realizadas / Número de atenciones de urgencias solicitadas  en la unidad  X 100</t>
  </si>
  <si>
    <t>Porcentaje de urgencias reales atendidas en el servicio de urgencias.</t>
  </si>
  <si>
    <t>Número de atenciones clasificadas como código amarillo y rojo/ Total de atenciones de  urgencias realizadas   X 100</t>
  </si>
  <si>
    <t>&lt; 30 %</t>
  </si>
  <si>
    <t>Proporción de internamientos a urgencias en relación al total de pacientes registrados.</t>
  </si>
  <si>
    <t>Total de internamientos a urgencias/ Número total de pacientes registrados en urgencias X 100</t>
  </si>
  <si>
    <t>&lt; 20 %</t>
  </si>
  <si>
    <t xml:space="preserve">Número de  pacientes identificados correctamente en urgencias / Total de pacientes atendidos en urgencias X 100 </t>
  </si>
  <si>
    <t>HOSPITALIZACIÓN</t>
  </si>
  <si>
    <t>Porcentaje general de ocupación hospitalaria.</t>
  </si>
  <si>
    <t>Número de días paciente/ Días cama disponibles X 100</t>
  </si>
  <si>
    <t>Tasa bruta de mortalidad hospitalaria.</t>
  </si>
  <si>
    <t>Total de defunciones hospitalarias/ Total de egresos X 100</t>
  </si>
  <si>
    <t>&lt; 6% x cada 100 egresos</t>
  </si>
  <si>
    <t>Tasa ajustada de mortalidad hospitalaria.</t>
  </si>
  <si>
    <t xml:space="preserve">Total de defunciones ocurridas con más de 48 hrs/Total de egresos X 100 </t>
  </si>
  <si>
    <t>&lt; 2 % x cada 100 egresos</t>
  </si>
  <si>
    <t>Promedio de días de estancia.</t>
  </si>
  <si>
    <t>Total de días de estancia de los pacientes egresados/ Total de egresos</t>
  </si>
  <si>
    <t>Proporción de pacientes hospitalizados provenientes de urgencias.</t>
  </si>
  <si>
    <t xml:space="preserve">Total de pacientes hospitalizados canalizados de urgencias/ Total de egresos X 100 </t>
  </si>
  <si>
    <t>Proporción de pacientes hospitalizados provenientes de consulta externa.</t>
  </si>
  <si>
    <t xml:space="preserve">Total de pacientes hospitalizados canalizados de consulta externa / Total de egresos X 100 </t>
  </si>
  <si>
    <t>Intervalo de rotación.</t>
  </si>
  <si>
    <t>Número total de egresos/Total de  camas censables X 10</t>
  </si>
  <si>
    <t>30-60 pacientes por cama/ mes</t>
  </si>
  <si>
    <t>Intervalo de sustitución.</t>
  </si>
  <si>
    <t xml:space="preserve">Porcentaje de desocupación X promedio de días de estancia / Porcentaje de ocupación 
(ANOTAR EN LA TERCER COLUMNA EL PORCENTAJE DE OCUPACIÓN) </t>
  </si>
  <si>
    <t>1-2.5 días</t>
  </si>
  <si>
    <t>Porcentaje de pacientes del Seguro Popular ingresados a hospitalización.</t>
  </si>
  <si>
    <t>Pacientes del SPSS ingresados /Total de los ingresos  hospitalarios X 100</t>
  </si>
  <si>
    <t xml:space="preserve">Número de pacientes identificados correctamente en hospitalización / Total de egresos X 100 </t>
  </si>
  <si>
    <t>CIRUGÍA</t>
  </si>
  <si>
    <t>Proporción de intervenciones quirúrgicas realizadas en relación a las programadas.</t>
  </si>
  <si>
    <t>Cirugías realizadas /Cirugías programadas X 100</t>
  </si>
  <si>
    <t>Promedio diario de intervenciones quirúrgicas por sala.</t>
  </si>
  <si>
    <t>Intervenciones quirúrgicas / Salas de operación /Días del período</t>
  </si>
  <si>
    <t>Promedio de cirugías ambulatorias realizadas.</t>
  </si>
  <si>
    <t>Total de cirugías ambulatorias / Total de cirugías realizadas X 100.</t>
  </si>
  <si>
    <t>Porcentaje de intervenciones quirúrgicas  a pacientes hospitalizados.</t>
  </si>
  <si>
    <t xml:space="preserve">Total de intervenciones quirúrgicas/ Total de egresos X 100 </t>
  </si>
  <si>
    <t>Porcentaje de intervenciones quirúrgicas de urgencia.</t>
  </si>
  <si>
    <t xml:space="preserve">Intervenciones quirúrgicas de urgencia realizadas/Total de intervenciones quirúrgicas X 100 </t>
  </si>
  <si>
    <t>Diferimiento de cirugías programadas.</t>
  </si>
  <si>
    <t xml:space="preserve">Total de cirugías programadas suspendidas o postergadas por más de 24 hs. en el período/Total de cirugías programadas y realizadas en quirófano X 100. </t>
  </si>
  <si>
    <t>&lt; 15%</t>
  </si>
  <si>
    <t>Relación parto-cesárea.</t>
  </si>
  <si>
    <t xml:space="preserve">Número de cesáreas/Número total  de nacimientos (cesáreas + partos) X 100  </t>
  </si>
  <si>
    <t>Porcentaje de pacientes con sepsis post-operatoria.</t>
  </si>
  <si>
    <t>Número de pacientes con sepsis post-operatoria/Total de cirugías realizadas X 100.</t>
  </si>
  <si>
    <t>Porcentaje de complicaciones de la anestesia.</t>
  </si>
  <si>
    <t>Número de pacientes con complicaciones de la anestesia/Total de anestesias otorgadas x 100</t>
  </si>
  <si>
    <t>Proporción de neonatos con morbilidad severa.</t>
  </si>
  <si>
    <t>Número de niños menores de un mes que presentan morbilidad severa (hemorragia intacreanana no traumática, convulsiones del RN, sepsis bacteriana del RN y dificultad respiratoria/Total de nacidos vivos</t>
  </si>
  <si>
    <t>Proporción de mujeres con factores de riesgo para morbi-mortalidad neonatal.</t>
  </si>
  <si>
    <t>Número de mujeres que experimentan las condiciones de salud siguientes: hemorragia anteparto, hemorragia intraparto, hemorragia posparto, embolia obstétrica, complicaciones de la anestesia, sepsis  puerperal, ruptura uterina y eclampsia/Total de nacidos vivos</t>
  </si>
  <si>
    <t>Porcentaje de infecciones de heridas quirúrgicas.</t>
  </si>
  <si>
    <t>Total de pacientes con infección de heridas quirúrgicas/Total de cirugías realizadas X 100</t>
  </si>
  <si>
    <t>Porcentaje de reintervenciones quirúrgicas.</t>
  </si>
  <si>
    <t xml:space="preserve">Pacientes reintervenidos quirúrgicamente dentro de las primeras 72 hrs. inmediatas a la primera intervención/Total de cirugías realizadas X 100 </t>
  </si>
  <si>
    <t xml:space="preserve">Número de pacientes identificados correctamente en cirugía / Total de  cirugía realizadas X 100 </t>
  </si>
  <si>
    <t>IMAGENOLOGÍA</t>
  </si>
  <si>
    <t>Proporción de estudios de Rx simples realizados.</t>
  </si>
  <si>
    <t>Estudios Rx simples realizados/ estudios Rx solicitados X 100</t>
  </si>
  <si>
    <t>Proporción de estudios de Rx contrastados realizados.</t>
  </si>
  <si>
    <t xml:space="preserve">Estudios RX  contrastados realizados / Estudios RX solicitados X 100 </t>
  </si>
  <si>
    <t>Proporción de estudios especiales realizados.</t>
  </si>
  <si>
    <t>Estudios de TAC, RMN, Mastografías, USG  con interpretación/ El número de estudios de TAC, RNM, mastografías, USG  realizados X100</t>
  </si>
  <si>
    <t>Proporción de estudios de USG realizados.</t>
  </si>
  <si>
    <t>Estudios USG realizados/ estudios USG solicitados X 100</t>
  </si>
  <si>
    <t>Proporción de mastografías realizadas.</t>
  </si>
  <si>
    <t>Mastografías realizadas/ Mastografías solicitadas X 100</t>
  </si>
  <si>
    <t>Proporción de gammagrafías realizadas.</t>
  </si>
  <si>
    <t>Gammagrafías realizadas/ Gammagrafías solicitadas X 100</t>
  </si>
  <si>
    <t>Proporción de tomografías realizadas.</t>
  </si>
  <si>
    <t>Tomografías realizadas/Tomografías solicitadas X 100</t>
  </si>
  <si>
    <t>Proporción de resonancias magnéticas realizadas.</t>
  </si>
  <si>
    <t>Resonancias magnéticas realizadas/ Resonancias magnéticas solicitadas X 100</t>
  </si>
  <si>
    <t>LABORATORIO</t>
  </si>
  <si>
    <t>Proporción de estudios de laboratorio de rutina realizados.</t>
  </si>
  <si>
    <t xml:space="preserve">Estudios de rutina realizados/Estudios de rutina solicitados X 100 </t>
  </si>
  <si>
    <t>Proporción de estudios de laboratorio especializados realizados.</t>
  </si>
  <si>
    <t>Estudios especializados realizados/ Estudios especializados solicitados X 100</t>
  </si>
  <si>
    <t>Promedio de estudios de laboratorio tomados a pacientes de consulta externa.</t>
  </si>
  <si>
    <t>Total de estudios de consulta externa / Total de personas atendidas provenientes de consulta externa</t>
  </si>
  <si>
    <t>7 estudios</t>
  </si>
  <si>
    <t>Promedio de estudios de laboratorio tomados a pacientes de hospitalización.</t>
  </si>
  <si>
    <t>Total de estudios de hospitalización/ Total de personas atendidas provenientes de hospitalización</t>
  </si>
  <si>
    <t>8 estudios</t>
  </si>
  <si>
    <t>Promedio de estudios de laboratorio tomados a pacientes de urgencias.</t>
  </si>
  <si>
    <t>Total de estudios en urgencias/Total de personas atendidas provenientes de urgencias</t>
  </si>
  <si>
    <t>10 estudios</t>
  </si>
  <si>
    <t xml:space="preserve">Número de pacientes identificados correctamente en laboratorio / Total de pacientes atendidos en laboratorio X 100 </t>
  </si>
  <si>
    <t>PATOLOGÍA</t>
  </si>
  <si>
    <t>Promedio de exámenes de anatomía patológica realizados en relación a egresos.</t>
  </si>
  <si>
    <t>Exámenes de anatomía patológica realizados/total de egresos X 100</t>
  </si>
  <si>
    <t>Proporción de autopsias practicadas.</t>
  </si>
  <si>
    <t>Autopsias practicadas / Total de defunciones X 100</t>
  </si>
  <si>
    <t>Proporción de expedientes entregados completos en relación a los solicitados.</t>
  </si>
  <si>
    <t>Expedientes entregados completos/ Expedientes solicitados X 100</t>
  </si>
  <si>
    <t>Proporcion de expedientes entregados de manera provisional.</t>
  </si>
  <si>
    <t>Expedientes Entregados de manera provisional/ Expedientes solicitados X 100</t>
  </si>
  <si>
    <t>FARMACIA Y ALMACÉN DE INSUMOS</t>
  </si>
  <si>
    <t>Proporción de medicamentos surtidos por medio de farmacia intrahospitalaria.</t>
  </si>
  <si>
    <t>Medicamentos Surtidos por Farmacia intrahospitalaria /Medicamentos solicitados X 100</t>
  </si>
  <si>
    <t>Proporción de medicamentos surtidos por medio de farmacia externa.</t>
  </si>
  <si>
    <t>Medicamentos surtidos por farmacia externa / Total de medicamentos solicitados X 100</t>
  </si>
  <si>
    <t>Proporción de material de curación surtido en relación a lo solicitado por las áreas del hospital.</t>
  </si>
  <si>
    <t>Material de curación surtido a los servicios del hospital /Material solicitado por las áreas del hospital X 100</t>
  </si>
  <si>
    <t>Proporción de material surtido por el almacén general en relación al solicitado.</t>
  </si>
  <si>
    <t xml:space="preserve">Material surtido por el almacén general / Material solicitado al almacén general X 100
</t>
  </si>
  <si>
    <t>Proporción de compras directas realizadas con oportunidad.</t>
  </si>
  <si>
    <t>Compras directas externas realizadas con oportunidad (5 días) / Compras directas externas solicitadas X 100.</t>
  </si>
  <si>
    <t>SERVICIO DE MANTENIMIENTO</t>
  </si>
  <si>
    <t>Proporción de mantenimientos realizados en relación con los solicitados.</t>
  </si>
  <si>
    <t>Mantenimientos realizados por mes / Mantenimientos solicitados por mes X 100.</t>
  </si>
  <si>
    <t>Proporción de mantenimientos internos realizados con oportunidad.</t>
  </si>
  <si>
    <t>Mantenimientos internos realizados con oportunidad (2 días) / Mantenimientos internos solicitados X 100.</t>
  </si>
  <si>
    <t>Proporción de mantenimientos correctivos externos realizados con oportunidad.</t>
  </si>
  <si>
    <t>Mantenimientos correctivos externos realizados con oportunidad (4 días) / Mantenimientos correctivos externos
solicitados X 100</t>
  </si>
  <si>
    <t>SERVICIO DE MANTENIMIENTO: ÁREA BIOMÉDICA</t>
  </si>
  <si>
    <t>Proporción de mantenimientos a equipo médico realizados en relación con los solicitados.</t>
  </si>
  <si>
    <t>Mantenimientos a equipo médico realizados por mes / Mantenimientos solicitados a equipo médico por mes X 100</t>
  </si>
  <si>
    <t>Proporción de mantenimientos internos a equipo médico realizados con oportunidad.</t>
  </si>
  <si>
    <t>Mantenimientos internos a equipo médico realizados con oportunidad   (2 días) / Mantenimientos internos solicitados a equipo médico X 100</t>
  </si>
  <si>
    <t>Proporción de mantenimientos correctivos externos a equipo médico realizados a con oportunidad.</t>
  </si>
  <si>
    <t>ENSEÑANZA</t>
  </si>
  <si>
    <t>Proporción de cursos de capacitación realizados en relación a los programados.</t>
  </si>
  <si>
    <t>Total de cursos de capacitación realizados / Total de cursos
de capacitación programados X 100</t>
  </si>
  <si>
    <t>Proporción de cursos de formación realizados en relación con los programados.</t>
  </si>
  <si>
    <t>Total de cursos de formación realizados / Total de cursos de formación programados X 100</t>
  </si>
  <si>
    <t>Proporción de personas asistentes a actividades de educación continua en
relación con las programadas.</t>
  </si>
  <si>
    <t>Total de personas asistentes / Total de personas programadas para educación continua X 100</t>
  </si>
  <si>
    <t>Proporción de sesiones por teleconferencia realizadas en relación con las programadas.</t>
  </si>
  <si>
    <t>Total de sesiones por teleconferencia realizadas / Total de sesiones por teleconferencia programadas X 100</t>
  </si>
  <si>
    <t>INVESTIGACIÓN</t>
  </si>
  <si>
    <t>Proporción de investigaciones realizadas en relación a las programadas.</t>
  </si>
  <si>
    <t>Investigaciones realizadas / Investigaciones programadas X 100.</t>
  </si>
  <si>
    <t>Proporción de protocolos presentados a la Comisión de Investigación del hospital en relación con los programados.</t>
  </si>
  <si>
    <t>Protocolos presentados X 100 /Protocolos programados</t>
  </si>
  <si>
    <t>Proporción de artículos de investigación concluídos.</t>
  </si>
  <si>
    <r>
      <t xml:space="preserve">Proyectos de investigación </t>
    </r>
    <r>
      <rPr>
        <b/>
        <sz val="9"/>
        <color theme="1"/>
        <rFont val="Calibri"/>
        <family val="2"/>
        <scheme val="minor"/>
      </rPr>
      <t>concluidos</t>
    </r>
    <r>
      <rPr>
        <sz val="9"/>
        <color theme="1"/>
        <rFont val="Calibri"/>
        <family val="2"/>
        <scheme val="minor"/>
      </rPr>
      <t xml:space="preserve"> /Proyectos de investigación </t>
    </r>
    <r>
      <rPr>
        <b/>
        <sz val="9"/>
        <color theme="1"/>
        <rFont val="Calibri"/>
        <family val="2"/>
        <scheme val="minor"/>
      </rPr>
      <t>registrados</t>
    </r>
    <r>
      <rPr>
        <sz val="9"/>
        <color theme="1"/>
        <rFont val="Calibri"/>
        <family val="2"/>
        <scheme val="minor"/>
      </rPr>
      <t xml:space="preserve"> X 100.</t>
    </r>
  </si>
  <si>
    <t>Promedio de artículos científicos publicados por investigador.</t>
  </si>
  <si>
    <t>Artículos científicos publicados/Total de investigadores.</t>
  </si>
  <si>
    <t>RECURSOS FINANCIEROS</t>
  </si>
  <si>
    <t>Proporción de recursos propios en el presupuesto total.</t>
  </si>
  <si>
    <t>Recursos propios / Presupuesto total X 100</t>
  </si>
  <si>
    <t>Presupuesto total ejercido respecto del presupuesto total autorizado.</t>
  </si>
  <si>
    <t>Presupuesto total ejercido / Presupuesto total autorizado X 100</t>
  </si>
  <si>
    <t>Liquidez.</t>
  </si>
  <si>
    <t>Activo circulante menos inventarios / Pasivo a corto plazo</t>
  </si>
  <si>
    <t>Solvencia.</t>
  </si>
  <si>
    <t xml:space="preserve"> Activo fijo/pasivo fijo</t>
  </si>
  <si>
    <t>Ciclo de vida del efectivo.</t>
  </si>
  <si>
    <t>Fecha de la aportación del efectivo vs. Fecha del gasto del efectivo.</t>
  </si>
  <si>
    <t>Proporción de recursos aplicados a compras licitadas en relación con el total de gasto en adquisiciones.</t>
  </si>
  <si>
    <t>Gasto de compra licitada / Gasto total en adquisiciones X 100</t>
  </si>
  <si>
    <t>Gasto en investigación.</t>
  </si>
  <si>
    <t>Gasto efectuado / Ingreso por programa de investigación convenido</t>
  </si>
  <si>
    <t>Costo en consulta externa.</t>
  </si>
  <si>
    <t>Costo efectuado en consulta externa / No. de consultas</t>
  </si>
  <si>
    <t>Costo por egreso en hospitalización.</t>
  </si>
  <si>
    <t>Costo efectuado en hospitalización / No. de egresos</t>
  </si>
  <si>
    <t>Costo por día cama en hospitalización.</t>
  </si>
  <si>
    <t xml:space="preserve"> Costo efectuado en hospitalización / Días cama</t>
  </si>
  <si>
    <t>Costo por día paciente en hospitalización.</t>
  </si>
  <si>
    <t>Costo efectuado en hospitalización / Días paciente</t>
  </si>
  <si>
    <t>Costo de atención en urgencias.</t>
  </si>
  <si>
    <t>Costo efectuado en urgencias/Consultas de urgencias</t>
  </si>
  <si>
    <t>DESEMPEÑO ESTRATÉGICO</t>
  </si>
  <si>
    <t>Porcentaje de pacientes atendidos con servicios de alta especialidad en hospitalización.</t>
  </si>
  <si>
    <t xml:space="preserve"> Total de pacientes de población abierta que recibieron servicio médico de alta especialidad de hospitalización / Capacidad máxima proyectada de atención X 100.</t>
  </si>
  <si>
    <t>Porcentaje de pacientes atendidos con servicios de alta especialidad en consulta externa.</t>
  </si>
  <si>
    <t>Total de pacientes de población abierta que recibieron servicio médico de alta especialidad de consulta externa / Capacidad máxima proyectada de atención X 100</t>
  </si>
  <si>
    <t>Porcentaje de traumatismos en neonatos al nacimiento.</t>
  </si>
  <si>
    <t>Total de traumatismos en neonatos al nacimiento/Total de nacimientos X 100.</t>
  </si>
  <si>
    <t xml:space="preserve">Porcentaje de R/N con toma de tamiz neonatal. </t>
  </si>
  <si>
    <t>Total de toma de  tamiz neonatal a pacientes nacidos en la unidad/Total de nacimientos X 100</t>
  </si>
  <si>
    <t>Porcentaje de defunciones en menores de 20 dias de nacidos.</t>
  </si>
  <si>
    <t>Total de defunciones en menores de 20 de nacidos/Total de nacidos vivos X 100</t>
  </si>
  <si>
    <t>Porcentaje de R/N con bajo peso al nacer.</t>
  </si>
  <si>
    <t>Total de R/N con bajo peso al nacer / Total de nacimientos X 100</t>
  </si>
  <si>
    <t>Número de defunciones maternas.</t>
  </si>
  <si>
    <t>Total de muertes maternas en un periódo determinado</t>
  </si>
  <si>
    <t>Centro Médico "Lic. Adolfo López Mateos"</t>
  </si>
  <si>
    <t>ARCHÍVO CLÍNICO</t>
  </si>
  <si>
    <t>Mantenimientos correctivos externos a equipo médico realizados con oportunidad (4 días) / Mantenimientos correctivos externos solicitados a equipo médico X 100</t>
  </si>
  <si>
    <t xml:space="preserve">COSTO POR MACROPROCESO DEL HOSPITAL </t>
  </si>
  <si>
    <t>HOSPITAL REGIONAL DE ALTA ESPECIALIDAD DE ZUMPANGO "JOSÉ MARÍA MORELOS Y PAVÓN"</t>
  </si>
  <si>
    <t>SALUD MATERNA Y PERINATAL</t>
  </si>
  <si>
    <t>Protocolos presentados/Protocolos programados X 100</t>
  </si>
  <si>
    <t>Medicamentos  solicitados  en  Consulta Externa/ Medicamentos surtidos en Consulta ExternaX 100</t>
  </si>
  <si>
    <t>Medicamentos solicitados en  Hospitalizacion / Medicamentos surtidos en Hospitalizacion  X 100</t>
  </si>
  <si>
    <t>&lt; 1 %</t>
  </si>
  <si>
    <t>Intervenciones quirurgícas realizadas / Intervenciones quirúrgicas programadas X 100</t>
  </si>
  <si>
    <t>Total de cirugías ambulatorias / Total de intervenciones quirúrgicas realizadas X 100.</t>
  </si>
  <si>
    <t>Diferimiento de Intervenciones Quirúrgicas programadas.</t>
  </si>
  <si>
    <t xml:space="preserve">Total de Intervenciones quirurgicas programadas suspendidas o postergadas por más de 24 hs. en el período/Total de intervenciones quirúrgicas programadas y realizadas en quirófano X 100. </t>
  </si>
  <si>
    <t>Estudios Rx simples realizados/ Estudios Rx solicitados X 100</t>
  </si>
  <si>
    <t>2 anuales</t>
  </si>
  <si>
    <t>Exámenes de anatomía patológica realizados/Total de egresos X 100</t>
  </si>
  <si>
    <t>Indicadores Operativos y Gerenciales</t>
  </si>
  <si>
    <t>CONCENTRADO DE INDICADORES</t>
  </si>
  <si>
    <t>Número de pacientes con administración errónea de medicamentos de alto riesgo/Total de egresos X 100</t>
  </si>
  <si>
    <t xml:space="preserve">&lt; 5 </t>
  </si>
  <si>
    <t xml:space="preserve">Porcentaje de administración errónea de medicamentos de alto riesgo a pacientes hospitalizados a expensas de la doble verificación durante la preparación y administración de los mismos. </t>
  </si>
  <si>
    <t>Porcentaje de casos de pacientes identificados correctamente antes de los momentos críticos.</t>
  </si>
  <si>
    <t>Numero de pacientes con procedimiento incorrecto/Total de pacientes sometidos a procedimiento x100</t>
  </si>
  <si>
    <t>&lt;  1 %</t>
  </si>
  <si>
    <t>Porcentaje de pacientes a los que se realiza procedimiento correcto haciendo efectivo el Protocolo Universal "Tiempo fuera" antes de realizar procedimientos quirúrgicos, administración de sangre y hemocomponentes así como procedimientos y tratamientos invasivos y de alto riesgo determinados por el hospital.</t>
  </si>
  <si>
    <t>Número de pacientes  con reporte de caída evaluados por riesgo y medidas de prevención aplicadas/Número total de pacientes egresados X 100</t>
  </si>
  <si>
    <t>Número de pacientes con úlceras por presión  evaluados por riesgo y medidas de prevención aplicadas /Número de pacientes egresados X 100</t>
  </si>
  <si>
    <t>Porcentaje de consultas realizadas en relación a las programadas.</t>
  </si>
  <si>
    <t>Porcentaje de consultas otorgadas en urgencias en relación a las solicitadas.</t>
  </si>
  <si>
    <t>Porcentaje de internamientos a urgencias en relación al total de pacientes registrados.</t>
  </si>
  <si>
    <t>Porcentaje de pacientes hospitalizados provenientes de urgencias.</t>
  </si>
  <si>
    <t>Porcentaje de pacientes hospitalizados provenientes de consulta externa.</t>
  </si>
  <si>
    <t>Porcentaje de intervenciones quirúrgicas realizadas en relación a las programadas.</t>
  </si>
  <si>
    <t>Porcentaje de estudios de Rx simples realizados.</t>
  </si>
  <si>
    <t>Porcentaje de estudios de Rx contrastados realizados.</t>
  </si>
  <si>
    <t>Porcentaje de estudios especiales realizados.</t>
  </si>
  <si>
    <t>Porcentaje de estudios de USG realizados.</t>
  </si>
  <si>
    <t>Porcentaje de mastografías realizadas.</t>
  </si>
  <si>
    <t>Porcentaje de tomografías realizadas.</t>
  </si>
  <si>
    <t>Porcentaje de resonancias magnéticas realizadas.</t>
  </si>
  <si>
    <t>Porcentaje de estudios de laboratorio de rutina realizados.</t>
  </si>
  <si>
    <t>Porcentaje de estudios de laboratorio especializados realizados.</t>
  </si>
  <si>
    <t>Porcentaje de exámenes de anatomía patológica realizados en relación a egresos.</t>
  </si>
  <si>
    <t>Porcentaje de mantenimientos realizados en relación con los solicitados.</t>
  </si>
  <si>
    <t>Porcentaje de mantenimientos internos realizados con oportunidad.</t>
  </si>
  <si>
    <t>Porcentaje de mantenimientos correctivos externos realizados con oportunidad.</t>
  </si>
  <si>
    <t>Porcentaje de personas asistentes a actividades de educación continua en
relación con las programadas.</t>
  </si>
  <si>
    <t>Porcentaje de sesiones por teleconferencia realizadas en relación con las programadas.</t>
  </si>
  <si>
    <t>Porcentaje de cirugías ambulatorias realizadas.</t>
  </si>
  <si>
    <t>Porcentaje de medicamentos surtidos en Consulta Externa</t>
  </si>
  <si>
    <t>Porcentaje de medicamentos surtidos en Hospitalizacion.</t>
  </si>
  <si>
    <t>Porcentaje de material de curación surtido en relación a lo solicitado por las áreas del Hospital.</t>
  </si>
  <si>
    <t xml:space="preserve">Número de pacientes en los que se usa 2 indicadores de identificación como mínimo antes de los momentos críticos/ Total de egresos X 100 </t>
  </si>
  <si>
    <t>&lt; 5%</t>
  </si>
  <si>
    <t>Intructivo de llenado</t>
  </si>
  <si>
    <t>Numerador: El total de caídas registradas en la unidad.  
Denominador: El total de pacientes egresados y el resultado X 100</t>
  </si>
  <si>
    <t>Numerador: El total de úlceras por presión registradas en la unidad.  
Denominador: El total de pacientes egresados. (en todos los casos debe coincidir el número de egresos) y el resultado X 100</t>
  </si>
  <si>
    <t>Numerador: El total de infecciones registradas en la unidad asociadas al uso de dispositivos intravasculares.  Denominador: El total de pacientes egresados (en todos los casos debe coincidir el número de egresos) y el resultado X 100.</t>
  </si>
  <si>
    <t>Numerador: El total de eventos adversos registrados en la unidad.  
Denominador: El total de pacientes egresados (en todos los casos debe coincidir el número de egresos) y el resultado X  100.</t>
  </si>
  <si>
    <t>Numerador: El total de cuasifallas registradas en la unidad.  
Denominador: El total de pacientes egresados (en todos los casos debe coincidir el número de egresos) y el resultado X  100.</t>
  </si>
  <si>
    <t>Numerador: El total de eventos centinela registrados en la unidad.  
Denominador: El total de pacientes egresados (en todos los casos debe coincidir el número de egresos) y el resultado X  100.</t>
  </si>
  <si>
    <t>Numerador: El número de  reigresos registrados en la unidad en un periodo de 14 días con el mismo diagnóstico.  Denominador:  El total de egresos hospitalarios (en todos los casos debe coincidir el número de egresos) y el resultado X 100.</t>
  </si>
  <si>
    <t xml:space="preserve">Numerador:   El   número de  infecciones nosocomiales registradas en un periodo.  
Denominador: Total de pacientes egresados (en todos los casos debe coincidir el número de egresos) y el resultado X 100. </t>
  </si>
  <si>
    <t>Numerador: Número de pacientes registrados con infección de vías urinarias relacionadas con la colocación de sonda vesical.  
Denominador: Total de pacientes con Instalación de sonda vesical y el resultado X 100.</t>
  </si>
  <si>
    <t>Numerador: Número de pacientes registrados que les fueron administrados medicamentos de manera errónea. Denominador: El total de egresos (en todos los casos debe coincidir el número de egresos) y el resultado X 100.</t>
  </si>
  <si>
    <t>Numerador:   El total de hojas evaluadas que presenten inconsistencias en los parámetros de cuidados y observación del paciente.  
Denominador: Total de hojas de enfermería evaluadas  y el resultado X 100.</t>
  </si>
  <si>
    <t>Numerador: El total de infecciones asociadas al úso de ventilador registradas en la unidad.  Denominador: El total de pacientes egresados (en todos los casos debe coincidir el número de egresos) y el resultado X 100.</t>
  </si>
  <si>
    <t>Numerador: Número de pacientes en los que se usa 2 indicadores de identificación como mínimo antes de los momentos críticos. Denominador: El total de egresos (en todos los casos debe coincidir el número de egresos) y el resultado X 100.</t>
  </si>
  <si>
    <t>Numerador: El número total de referencias aceptadas. 
Denominador: El número total de referencias solicitadas por otros hospitales y el resultado X 100.</t>
  </si>
  <si>
    <t xml:space="preserve">Numerador: Total de consultas otorgadas a  pacientes con  Programa de Seguro Popular. 
Denominador: El total de TODAS las consultas proporcionadas en la unidad y el resultado X 100 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</si>
  <si>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 </t>
  </si>
  <si>
    <t xml:space="preserve">Numerador:  El total de consultas otorgadas en la unidad.  
Denominador: Total de consultorios destinados a la consulta externa X los días laborables del mes. Ejemplo 3973/(13X20 y el total de consultas se divide entre éste resultado). </t>
  </si>
  <si>
    <t xml:space="preserve">Este indicador se obtiene: Sumando el promedio de todas las consultas de especialidad de primera vez,  y  el total se dividen entre el número de especialidades con las que cuenta el hospital. </t>
  </si>
  <si>
    <t>Numerador: El total de consultas de especialidad otorgadas.  
Denominador: Total de consultas de especialidad programadas y el resultado X 100.</t>
  </si>
  <si>
    <t>Numerador: Son las citas de primera vez que se difirieron o entregaron  después de los 30 días.  
Denominador: Número de citas de primera vez otorgadas antes de 30 días y el resultado X 100.</t>
  </si>
  <si>
    <t xml:space="preserve">Numerador: El total de urgencias atendidas en la unidad. 
Denominador: Total de urgencias solicitadas y el resultado X 100 (en caso de no cumplir con el 100 % en el denominador poner nota aclaratoria del porque). </t>
  </si>
  <si>
    <t xml:space="preserve">Numerador: La suma de las urgencias atendidas  con código amarillo y rojo. 
Denominador: El total de urgencias otorgadas. El resultado X 100 (debe coincidir con el total de urgencias otorgadas). </t>
  </si>
  <si>
    <t>Numerador:  El total de pacientes que fueron internados en el área de urgencias. 
Denominador: Total de urgencias otorgadas y el total X 100 (debe coincidir con el total de urgencias otorgadas).</t>
  </si>
  <si>
    <t>Numerador:  Es la suma total  de los días de estancia de todos los pacientes hospitalizados. 
Denominador: Los días cama es la multiplicación del número de camas censables X los días del mes y el resultado X 100</t>
  </si>
  <si>
    <t>Numerador: El total de defunciones registradas en la unidad. 
Denominador: Total de egresos registrados en la unidad y el resultado X 100  (El total de egresos debe coincidir con el dato de los apartados anteriores).</t>
  </si>
  <si>
    <t>Numerador: Total de defunciones ocurridas con mas de 48 horas. 
Denominador: El total de egresos registrados en la unidad y el resultado X 100.</t>
  </si>
  <si>
    <t>Numerador: La suma total de los días de estancia de los pacientes egresados. 
Denominador: Total de egresos.</t>
  </si>
  <si>
    <t>Numerador: El total de pacientes canalizados a hospitalizacion por el área de urgencias. 
Denominador: Total de egresos de  hospitalización y el resultado X 100 (El total de los egresos debe coicidir con las cifras anteriores).</t>
  </si>
  <si>
    <t>Numerador: El total de pacientes canalizados a hospitalización por el área consulta externa. 
Denominador: Total de egresos de  hospitalización y el resultado X 100 (El total de los egresos debe coincidir en todos los puntos).</t>
  </si>
  <si>
    <t>Numerador: El total de egresos. 
Denominador: Total de camas existentes en hospitalización y el resultado X 10.</t>
  </si>
  <si>
    <t>Para obtener este indicador, se resta del 100% el resultado del punto 31 y este se multiplica por el promedio de días de estancia que es el punto 34; y el resultado se divide entre el porcentaje de ocupación obtenido en el punto 31.</t>
  </si>
  <si>
    <t>Numerador: Total de pacientes ingresados a hospitalización con  programa de Seguro Popular. 
Denominador: El total de ingresos hospitalarios y  el resultado X 100.</t>
  </si>
  <si>
    <t>Numerador: El total de cirugías realizadas. 
Denominador: Total de cirugías programadas y el total X 100</t>
  </si>
  <si>
    <t>Para obtener este indicador se divide el total de intervenciones quirúrgicas realizadas,  entre las  salas existentes en la unidad, entre los días del mes.</t>
  </si>
  <si>
    <r>
      <t xml:space="preserve">Numerador: El total de cirugías ambulatorias
Denominador: Total de cirugías realizadas en la unidad </t>
    </r>
    <r>
      <rPr>
        <i/>
        <sz val="9"/>
        <color indexed="10"/>
        <rFont val="Calibri"/>
        <family val="2"/>
        <scheme val="minor"/>
      </rPr>
      <t>(ambulatorias y quirúrgicas)</t>
    </r>
    <r>
      <rPr>
        <i/>
        <sz val="9"/>
        <rFont val="Calibri"/>
        <family val="2"/>
        <scheme val="minor"/>
      </rPr>
      <t xml:space="preserve"> y el total X 100</t>
    </r>
  </si>
  <si>
    <t>Numerador: El total de intervenciones realizadas. 
Denominador: El total de pacientes egresados y el resultado X 100</t>
  </si>
  <si>
    <t>Numerador: Total de intervenciones realizadas de urgencias. 
Denominador: Total de intervenciones realizadas en la unidad y el resultado X 100</t>
  </si>
  <si>
    <t>Numerador: El total de cirugías programadas suspendidas o postergadas por más de 24 hs. en el mes.  
Denominador: El total de cirugÍas (debe coincidir con el total de cirugÍas de los puntos anteriores) y el resultado X 100.</t>
  </si>
  <si>
    <t>Numerador: El total de cesáreas realizadas. 
Denominador: Total de nacimientos ya sea por parto normal o cesárea y el resultado X 100.</t>
  </si>
  <si>
    <t>Numerador: El total de pacientes que presentaron sepsis post-operatoria. 
Denominador: Total de cirugías realizadas X 100</t>
  </si>
  <si>
    <t>Numerador: El total de pacientes que presentaron complicaciones de la anestesia. 
Denominador: Total de anestesias otorgadas X 100</t>
  </si>
  <si>
    <t>Numerador:  El número de niños menores de un mes que presentan morbilidad severa (hemorragia intracraneana no traumática, convulsiones del RN, sepsis bacteriana del RN y dificultad respiratoria. 
Denominador: Total de RN vivos en la unidad.</t>
  </si>
  <si>
    <t>Numerador: Total de mujeres que experimentan las condiciones de salud siguientes: hemorragia anteparto, hemorragia intraparto, hemorragia posparto, embolia obstétrica, complicaciones de la anestesia, sepsis  puerperal, ruptura uterina y eclampsia. 
Denominador: Total de R/N vivos en la unidad.</t>
  </si>
  <si>
    <t>Numerador: El total de pacientes que presentaron heridas quirúrgicas. 
Denominador: Total de cirugías realizadas X 100</t>
  </si>
  <si>
    <t>Numerador:  El número de pacientes reintervenidos quirúrgicamente dentro de las primeras 72 hrs. inmediatas a la primera intervención   
Denominador: Total de cirugías realizadas (no incluir las ambulatorias)  en la unidad y el resultado X 100.</t>
  </si>
  <si>
    <t>Numerador: El total de traumatismos en neonatos al nacimiento. 
Denominador: Total de nacimientos X 100.</t>
  </si>
  <si>
    <t>Numerador: Total de toma de tamiz neonatal a pacientes nacidos en la unidad. 
Denominador: Total de nacimientos y el resultado X 100.</t>
  </si>
  <si>
    <t>Numerador: Total de defunciones en menores de 20 dias de nacidos. 
Denominador: Total de nacidos vivos y el resultado X 100.</t>
  </si>
  <si>
    <t>Numerador: Total de R/N nacidos con bajo peso al nacer. 
Denominador: Total de nacimientos y el resultado X 100.</t>
  </si>
  <si>
    <t>Anotar unicamente el número de muertes maternas de un periódo determinado.</t>
  </si>
  <si>
    <t>Numerador: El total de estudios de Rx simples realizados. 
Denominador: El total de estudios de Rx simples solicitados y el resultado X 100.</t>
  </si>
  <si>
    <t>Numerador: El total de estudios de Rx contrastados realizados. 
Denominador: El total de estudios de Rx contrastados solicitados y el resultado X 100.</t>
  </si>
  <si>
    <t>Numerador: El total de estudios de TAC, RMN, mastografías, USG  con interpretación. 
Denominador: El total de estudios de TAC, RNM, Mastografías, USG  realizados y el resultado X 100.</t>
  </si>
  <si>
    <t>Numerador: USG realizados en la unidad en un mes. Denominador: USG que fueron solicitados en la unidad y el resultado X 100.</t>
  </si>
  <si>
    <t>Numerador: El total de mastrografías realizadas en la unidad en un mes. 
Denominador: Mastografías que fueron solicitadas y el resultado X 100.</t>
  </si>
  <si>
    <t>Numerador: El total de tomografías realizadas en la unidad en un mes. 
Denominador: Tomografías que fueron solicitadas en la unidad y el resultado X 100.</t>
  </si>
  <si>
    <t>Numerador: El total de resonancias magnéticas realizadas en la unidad. 
Denominador: Resonancias magnéticas solicitadas y el resultado X 100.</t>
  </si>
  <si>
    <t>Numerador: El total de estudios de laboratorio de rutina realizados en la unidad. 
Denominador: Estudios de rutina solicitados en la unidad y el resultado X 100.</t>
  </si>
  <si>
    <t>Numerador: El total de estudios de laboratorio especializados realizados en la unidad. 
Denominador: Estudios de laboratorio especializados solicitados en la unidad y el  resultado X 100.</t>
  </si>
  <si>
    <t>Numerador: El total de estudios de laboratorio tomados a pacientes de consulta externa en la unidad.  
Denominador: Total de personas atendidas provenientes de consulta externa en la unidad y el resultado X 100.</t>
  </si>
  <si>
    <t>Numerador: Estudios de laboratorio tomados a pacientes de hospitalización en la unidad.
Denominador: Total de personas atendidas provenientes de hospitalización en la unidad</t>
  </si>
  <si>
    <t>Numerador: Estudios de laboratorio tomados a pacientes de urgencias en la unidad. 
Denominador: Total de personas atendidas provenientes de urgencias en la unidad</t>
  </si>
  <si>
    <t>Numerador: El total de  exámenes de anatomía patológica realizados en la unidad. 
Denominador: Total de egresos en la unidad y el resultado X 100 (debe coincidir el número de egresos con los puntos anteriores).</t>
  </si>
  <si>
    <t>Numerador: El total de  los medicamentos solicitados en Consulta Externa 
Denominador: Total de medicamentos surtidos en Consulta Externa</t>
  </si>
  <si>
    <t>Numerador: Medicamentos solicitados en  Hospitalizacion
Denominador: Medicamentos surtidos en Hospitalizacion  X 100</t>
  </si>
  <si>
    <t xml:space="preserve">Material de curación solicitado por los servicios del hospital / Material de curación surtido a los servicios del hospital </t>
  </si>
  <si>
    <t xml:space="preserve">Numerador: Material de curación solicitado por los servicios del hospital 
Denominador: Material de curación surtido a los servicios del hospital </t>
  </si>
  <si>
    <t>Numerador: El total de  las compras directas externas realizadas con oportunidad (5 días). 
Denominador: El total de compras directas externas solicitadas y el resultado X 100.</t>
  </si>
  <si>
    <t>Numerador: El total de mantenimientos realizados en la unidad (internos y externos). 
Denominador: El total mantenimientos solicitados y el resultado X 100.</t>
  </si>
  <si>
    <t>Numerador: El total de  mantenimientos internos realizados con oportunidad en la unidad. Denominador: Mantenimientos internos solicitados y el  resultado X 100.</t>
  </si>
  <si>
    <t>Numerador: El total de mantenimientos correctivos externos realizados con oportunidad (4 días). Denominador: El total de mantenimientos correctivos internos solicitados y el  resultado X 100.</t>
  </si>
  <si>
    <t>Numerador: El total de los cursos de capacitación realizados en la unidad. 
Denominador: El total de cursos de capacitación programados y el resultado X 100.</t>
  </si>
  <si>
    <t>Numerador: El total de cursos de formación realizados  
Denominador: Cursos de formación programados y el resultado X 100.</t>
  </si>
  <si>
    <t>Numerador: El total de personas asistentes a capacitación de actividades de educación continua.
Denominador: Personas programadas y el resultado X 100.</t>
  </si>
  <si>
    <t>Numerador: El total de sesiones de teleconferencia realizadas en la unidad. 
Denominador: Sesiones de teleconferencia programadas y el  resultado X 100.</t>
  </si>
  <si>
    <t>Numerador: Total de investigaciones realizadas en la unidad. 
Denominador: Investigaciones programadas y el resultado X 100.</t>
  </si>
  <si>
    <t>Numerador: El total de protocolos presentados.
Denominador: Protocolos programados y el resultado X100.</t>
  </si>
  <si>
    <t>Numerador: El total de proyectos de investigación concluidos en la unidad. 
Denominador: Proyectos de investigación registrados y el resultado X 100.</t>
  </si>
  <si>
    <t xml:space="preserve">Numerador: El total de  artículos científicos publicados por la  unidad. 
Denominador: Total de investigadores.  </t>
  </si>
  <si>
    <t>Numerador: El total de pacientes de población abierta que recibieron servicio médico de alta especialidad en hospitalización durante un mes. Denominador: Capacidad máxima proyectada de atención en la unidad.  El resultado X 100</t>
  </si>
  <si>
    <t>Numerador: Pacientes de población abierta que recibieron el servicio médico de alta especialidad de consulta externa. Denominador: Capacidad máxima proyectada de atención en la unidad.  El resultado X 100</t>
  </si>
  <si>
    <t>Numerador: Número de pacientes con procedimieto incorreto. Denominador: El total de pacientes sometidos a procedimietos y el  resultado X 100.</t>
  </si>
  <si>
    <t>Porcentaje de investigaciones realizadas en relación a las programadas. (Registradas/programadas)</t>
  </si>
  <si>
    <r>
      <t xml:space="preserve">Porcentaje de protocolos presentados al Comité de Ética e Investigación del hospital en relación con los programados. </t>
    </r>
    <r>
      <rPr>
        <sz val="9"/>
        <color rgb="FFFF0000"/>
        <rFont val="Calibri"/>
        <family val="2"/>
        <scheme val="minor"/>
      </rPr>
      <t>(Concluidas/registradas)</t>
    </r>
  </si>
  <si>
    <t>4 anuales</t>
  </si>
  <si>
    <t>Número de Artículos Cientifícos publicados por unidad médica</t>
  </si>
  <si>
    <t>Número de Artículos Cientifícos publicados por unidad médica por año</t>
  </si>
  <si>
    <t>Porcentaje de cursos de capacitación realizados en relación a los programados. (personal adscrito)</t>
  </si>
  <si>
    <t>Porcentaje de cursos de formación realizados en relación con los programados. (Personal en formación y/o becarios)</t>
  </si>
  <si>
    <t>Trabajos de investigación presentados en eventos académicos y científicos nacionales e internacionales</t>
  </si>
  <si>
    <t>Trabajos de investigación presentados en eventos académicos y científicos nacionales e internacionales por año</t>
  </si>
  <si>
    <t>Porcentaje de pacientes contrareferidos/número de pacientes egresados *100</t>
  </si>
  <si>
    <t>Porcentaje de contrarreferencias elaboradas en Hospitalización</t>
  </si>
  <si>
    <t>Porcentaje de contrarreferencias elaboradas en Consulta Externa</t>
  </si>
  <si>
    <t>Porcentaje de pacientes contrareferidos en consulta Externa/número de consultas otorgadas *100</t>
  </si>
  <si>
    <r>
      <rPr>
        <sz val="9"/>
        <rFont val="Calibri"/>
        <family val="2"/>
        <scheme val="minor"/>
      </rPr>
      <t>Porcentaje de proyectos</t>
    </r>
    <r>
      <rPr>
        <sz val="9"/>
        <color theme="1"/>
        <rFont val="Calibri"/>
        <family val="2"/>
        <scheme val="minor"/>
      </rPr>
      <t xml:space="preserve"> de investigación concluídos.</t>
    </r>
  </si>
  <si>
    <t>TOTALES</t>
  </si>
  <si>
    <t>Total de pacientes de población abierta que recibieron servicio médico de Alta Especialidad de hospitalización / Capacidad máxima proyectada de atención X 100.</t>
  </si>
  <si>
    <t>Total de pacientes de población abierta que recibieron servicio médico de Alta Especialidad de consulta externa / Capacidad máxima proyectada de atención X 100</t>
  </si>
  <si>
    <t>Número de pacientes con tiempo de espera de 0-30 min/Número total de pacientes atendidos en la Consulta Externa X 100</t>
  </si>
  <si>
    <t>Porcentaje de pacientes atendidos con servicios de Alta Especialidad en hospitalización.</t>
  </si>
  <si>
    <t>Porcentaje de pacientes atendidos con servicios de Alta Especialidad en Consulta Externa.</t>
  </si>
  <si>
    <t>Porcentaje de pacientes que presentan quejas derivadas de la atención que reciben, a través del SUG.</t>
  </si>
  <si>
    <t>(Número de quejas por la atención en salud recibidas en la unidad médica a través del SUG / Número total de atenciones médicas otorgadas en el establecimiento de atención médica) x 100.</t>
  </si>
  <si>
    <t>Porcentaje de solicitudes de atención resueltas a través del SUG.</t>
  </si>
  <si>
    <t>(Número de Solicitudes de Atención resueltas / Número total de Solicitudes de Atención recibidas a través del Sistema Unificado de Gestión para la Atención y Orientación al Usuario SUG) x 100.</t>
  </si>
  <si>
    <t>Porcentaje de solicitudes de atención notificadas a los usuarios y que fueron presentadas a través del SUG.</t>
  </si>
  <si>
    <t xml:space="preserve"> (Número de Solicitudes de Atención notificadas al usuario/ Número total de Solicitudes de Atención recibidas a través del Sistema Unificado de Gestión para la Atención y Orientación al Usuario SUG) x 100.</t>
  </si>
  <si>
    <t>SISTEMA UNIFICADO DE GESTIÓN</t>
  </si>
  <si>
    <t>Tasa de infección de vias urinarias asociada a uso de sonda vesical.</t>
  </si>
  <si>
    <t>(Número de pacientes con infección de vías urinarias asociadas a uso de sonda vesical/ Número de días con uso de sonda vesical) X 1000 días sonda vesical</t>
  </si>
  <si>
    <t>Tasa de bacteremias asociadas a uso de cateter venoso central</t>
  </si>
  <si>
    <t>(Número total de bacteremias asociadas al uso de cateter venoso central/Número de días cateter vía central) x 100 días cateter</t>
  </si>
  <si>
    <t>Tasa de neumonias nosocomiales asociadas a ventilación mecánica</t>
  </si>
  <si>
    <t>(Número total de neumonias asociadas a ventilación mecánica/Número de días ventilador)x 1000 dias ventilador</t>
  </si>
  <si>
    <t>Tasa de infección de sitio quirúrgico</t>
  </si>
  <si>
    <t>(Número total de infecciones en sitio quirúrgico/Número total de procedimientos quirurgicos realizados) x 100 cirugías</t>
  </si>
  <si>
    <t>Numerador: El total de pacientes con reporte de caída evaluados por riesgo y medidas de prevención aplicadas. 
Denominador: total de pacientes egresados y el resultado por 100</t>
  </si>
  <si>
    <t>Numerador: Total de pacientes con úlceras por presión  evaluados por riesgo y medidas de prevención aplicadas
Denominador: Número de pacientes egresadosy el resultado por 100</t>
  </si>
  <si>
    <t>Numerador:  Total de pacientes contrareferidos en hospitalizacion
Denominador: Total de pacientes egresados y el resultado por 100</t>
  </si>
  <si>
    <t>Numerador:  Total de pacientes contrareferidos en Consulta Externa
Denominador: Total de consultas otorgadas y el resultado por 100</t>
  </si>
  <si>
    <t>Numerador:  Total de estudios socioeconómicos realizados. 
Denominador: Total de estudios socioeconómicos solicitados y el resultado X 100 (en caso de no cumplir con el 100 % en el denominador poner nota aclaratoria del porque no se realizaron).</t>
  </si>
  <si>
    <t>Numerador: El total de casos atendidos por el  MP. 
Denominador: Total de casos reportados al MP. y el resultado  X 100.</t>
  </si>
  <si>
    <t>Numerador: Total de consultas otorgadas a  pacientes con  Programa de Seguro Popular. 
Denominador: El total de TODAS las consultas proporcionadas en la unidad y el resultado X 100.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</si>
  <si>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</t>
  </si>
  <si>
    <t>Para obtener este indicador, se resta del 100% el resultado del punto 29 y este se multiplica por el promedio de días de estancia que es el punto 32; y el resultado se divide entre el porcentaje de ocupación obtenido en el punto 29.</t>
  </si>
  <si>
    <t>Numerador: El total de intervenciones quirurgicas realizadas. 
Denominador: Total de intervenciones quirurgicas programadas y el resultado X 100</t>
  </si>
  <si>
    <t>Numerador: El total de pacientes que presentaron sepsis post-operatoria. 
Denominador: Total de intervenciones realizadas X 100</t>
  </si>
  <si>
    <t>Numerador: El total de pacientes que presentaron heridas infección en heridas quirúrgicas. 
Denominador: Total de cirugías realizadas X 100</t>
  </si>
  <si>
    <t>Numerador:  El número de pacientes reintervenidos quirúrgicamente dentro de las primeras 72 hrs. inmediatas a la primera intervención   
Denominador: Total de intervenciones quirurgicas realizadas (no incluir las ambulatorias)  en la unidad y el resultado X 100.</t>
  </si>
  <si>
    <t>Anotar unicamente el número de muertes maternas en el periódo determinado.</t>
  </si>
  <si>
    <t>Numerador: El total de autopsias prácticadas en la unidad. 
Denominador: Total de defunciones registradas en la unidad.  El resultado X 100.</t>
  </si>
  <si>
    <t>Numerador: El total  de compras directas externas. 
Denominador: Total de medicamentos surtidos en Hosptalización y el resultado por 100.</t>
  </si>
  <si>
    <t>Numerador: El total de mantenimientos realizados por mes. 
Denominador: Total de mantenimientos solicitados y el resultado por 100.</t>
  </si>
  <si>
    <t>Numerador: El total de mantenimientos internos realizados con oportunidad (2 días). 
Denominador: Total de mantenimientos internos solicitados y el resultado por 100.</t>
  </si>
  <si>
    <t>Numerador: El total de mantenimientos correctivos externos realizados con opoprtunidad (4 días). 
Denominador: Total de mantenimientos corresctivos y el resultado por 100.</t>
  </si>
  <si>
    <t>Numerador: Total de cursos de capacitación realizados.
Denominador: Total de cursos de capacitación programados  y el resultado por 100.</t>
  </si>
  <si>
    <t>Numerador: Total de cursos de formación realizados
Denominador: Total de cursos de formación programados  y el resultado por 100.</t>
  </si>
  <si>
    <t>Numerador: Total de personas asistentes.
Denominador: Total de personas programadas para educación continua y el resultado por 100.</t>
  </si>
  <si>
    <t>Numerador: Total de sesiones por teleconferencia realizadas 
Denominador: Total de sesiones por teleconferencia programadas  y el resultado por 100.</t>
  </si>
  <si>
    <t>Numeador:Investigaciones realizadas
Denominador: Investigaciones programadas y el resultado por 100..</t>
  </si>
  <si>
    <t>Numerador: Protocolos presentados
Denominador: Protocolos programados  y el resultado por 100.</t>
  </si>
  <si>
    <t>Total de Artículos Cientifícos publicados por unidad médica por año</t>
  </si>
  <si>
    <t>Total de los Trabajos de investigación presentados en eventos académicos y científicos nacionales e internacionales por año</t>
  </si>
  <si>
    <t>Numerador: El total de pacientes sin seguridad social y seguro Popular que recibieron servicio médico de alta especialidad en hospitalización durante un mes. Denominador: Capacidad máxima proyectada de atención en la unidad.  El resultado X 100</t>
  </si>
  <si>
    <t>Numerador: Total de pacientes sin seguridad social y Seguro Popular que recibieron el servicio médico de alta especialidad de consulta externa. Denominador: Capacidad máxima proyectada de atención en la unidad.  El resultado X 100</t>
  </si>
  <si>
    <t>Númerador: Total de bacteremias asociadas al uso de cateter venoso central
Denominador: Número de días cateter vía central x 100 días cateter</t>
  </si>
  <si>
    <t>Número total de neumonias asociadas a ventilación mecánica/Número de días ventilador X 1000 dias ventilador</t>
  </si>
  <si>
    <t>Número total de bacteremias asociadas al uso de cateter venoso central/Número de días cateter vía central X 100 días cateter</t>
  </si>
  <si>
    <t>Númerador: Número total de neumonias asociadas a ventilación mecánica
Denominador:Número de días ventilador X 1000 dias ventilador</t>
  </si>
  <si>
    <t>Númerador: Total de eventos adversos registrados en la unidad Hospitalaria
Denominador: Total de pacientes egresados y el resultado por  100</t>
  </si>
  <si>
    <t xml:space="preserve">Númerador: Total de reingresos hospitalarios en un periodo de 14 días con el mismo diagnóstico
Denominador: Número de egresos hospitalarios y el resultado por 100 </t>
  </si>
  <si>
    <t>Número total de infecciones en sitio quirúrgico/Número total de procedimientos quirurgicos realizados) x 100 cirugías</t>
  </si>
  <si>
    <t>Número de pacientes con infección de vías urinarias asociadas a uso de sonda vesical/ Número de días con uso de sonda vesical X 1000 días sonda vesical</t>
  </si>
  <si>
    <t>Númerador: Total de pacientes con infección de vías urinarias asociadas a uso de sonda vesical
Denominador: Total de días con uso de sonda vesical X 1000 días sonda vesical</t>
  </si>
  <si>
    <t>Númerador: Total de infecciones en sitio quirúrgico
Denominador: Total de procedimientos quirurgicos realizados y el resultado por 100 cirugías</t>
  </si>
  <si>
    <t>Númerador: Total de pacientes con procedimiento incorrecto
Denominador :Total de pacientes sometidos a procedimiento y el resultado por 100</t>
  </si>
  <si>
    <t xml:space="preserve">Númerador: Total de pacientes en los que se usa 2 indicadores de identificación como mínimo antes de los momentos críticos
Denominador: Total de egresos y el resultado por 100 </t>
  </si>
  <si>
    <t>Númerador: Total de pacientes con administración errónea de medicamentos de alto riesgo
Denominador: Total de egresos y el resultado por  100</t>
  </si>
  <si>
    <t>Númerador: Total de hojas de enfermería con inconsistencias en los parámetros de cuidados y observación del paciente
Denominador: Total de hojas de enfermería evaluadas y el resultado por 100</t>
  </si>
  <si>
    <t>Numerador: Total de Solicitudes de Atención resueltas Denominador: Total de Solicitudes de Atención recibidas a través del Sistema Unificado de Gestión para la Atención y Orientación al Usuario SUG y el resultado por 100.</t>
  </si>
  <si>
    <t xml:space="preserve"> Numerador:  Total de solicitudes de Atención notificadas al usuario
Denominador:  Total de Solicitudes de Atención recibidas a través del Sistema Unificado de Gestión para la Atención y Orientación al Usuario SUG y el resultado por 100.</t>
  </si>
  <si>
    <t>Total de personas atendidas provenientes de consulta externa/ Total de estudios de consulta externa</t>
  </si>
  <si>
    <t>Total de personas atendidas provenientes de hospitalización/Total de estudios de hospitalización/</t>
  </si>
  <si>
    <t>Total de personas atendidas provenientes de urgencias / Total de estudios en urgencias</t>
  </si>
  <si>
    <t>N/A</t>
  </si>
  <si>
    <t xml:space="preserve">Número total de egresos/Total de  camas censables </t>
  </si>
  <si>
    <t xml:space="preserve">Numerador: El total de egresos. 
Denominador: Total de camas existentes en hospitalización </t>
  </si>
  <si>
    <t>MONICA</t>
  </si>
  <si>
    <t>ADOLFO</t>
  </si>
  <si>
    <t>ZUMPANGO</t>
  </si>
  <si>
    <t>IMIEM</t>
  </si>
  <si>
    <t>(Número total de bacteremias asociadas al uso de cateter venoso central/Número de días cateter vía central) x 1000 días cateter</t>
  </si>
  <si>
    <t>SECRETARÍA DE SALUD DEL ESTADO DE MÉXICO</t>
  </si>
  <si>
    <t>Área</t>
  </si>
  <si>
    <t>Instructivo</t>
  </si>
  <si>
    <r>
      <t xml:space="preserve">Numerador: El total de cirugías ambulatorias
Denominador: Total de cirugías realizadas en la unidad </t>
    </r>
    <r>
      <rPr>
        <i/>
        <sz val="11"/>
        <color indexed="10"/>
        <rFont val="Gotham Book"/>
      </rPr>
      <t>(ambulatorias y quirúrgicas)</t>
    </r>
    <r>
      <rPr>
        <i/>
        <sz val="11"/>
        <rFont val="Gotham Book"/>
      </rPr>
      <t xml:space="preserve"> y el total X 100</t>
    </r>
  </si>
  <si>
    <t>Número de pacientes  con reporte de caída evaluados por riesgo y medidas de prevención aplicadas/ Número total de pacientes egresados X 100</t>
  </si>
  <si>
    <t xml:space="preserve">
CONSULTA EXTERNA</t>
  </si>
  <si>
    <t>Numerador: El total de cirugías ambulatorias
Denominador: Total de intervenciones quirurgicas realizadas en la unidad (ambulatorias y quirúrgicas) y el total X 100</t>
  </si>
  <si>
    <t>Proyectos de investigación concluidos /Proyectos de investigación registrados X 100.</t>
  </si>
  <si>
    <t>Porcentaje de protocolos presentados al Comité de Ética e Investigación del hospital en relación con los programados. (Concluidas/registradas)</t>
  </si>
  <si>
    <t>Porcentaje de proyectos de investigación concluídos.</t>
  </si>
  <si>
    <t>Numerador: Total de quejas por la atención en salud recibidas en la unidad médica a través del SUG 
Denominador: Total de atenciones médicas otorgadas en el establecimiento de atención médica y el resultado por 100.</t>
  </si>
  <si>
    <t>Proyectos de investigación concluidos /Proyectos de investigación registrados  y el resultado por 100.</t>
  </si>
  <si>
    <t xml:space="preserve">Material de curación surtido por los servicios del hospital / Material de curación solicitado a los servicios del hospital </t>
  </si>
  <si>
    <t>Medicamentos  surtidos en  Consulta Externa/ Medicamentos solicitados en Consulta ExternaX 100</t>
  </si>
  <si>
    <t>Medicamentos surtidos en  Hospitalizacion / Medicamentos solicitados en Hospitalizacion  X 100</t>
  </si>
  <si>
    <t xml:space="preserve">Material de curación surtidos por los servicios del hospital / Material de curación solicitados a los servicios del hospital </t>
  </si>
  <si>
    <t>Numerador: El total de medicamentos surtidos en Hospitalización. 
Denominador: Total de medicamentos solicitados en Hosptalización y el resultado por 100.</t>
  </si>
  <si>
    <t>Numerador: El total de medicamentos surtidos en Consulta Externa. 
Denominador: Total de medicamentos solicitados en Consulta Externa y el resultado por 100.</t>
  </si>
  <si>
    <t>Numerador: El total de material de curación surtidos por los servicios del Hospital. 
Denominador: Total de material solicitados a los servicios del Hosptalización y el resultado por 100.</t>
  </si>
  <si>
    <t>Porcentaje de internamientos a urgencias en relación con el total de pacientes registrados.</t>
  </si>
  <si>
    <t>Número total de bacteremias asociadas al uso de cateter venoso central/Número de días cateter vía central X 1000 días cateter</t>
  </si>
  <si>
    <t>Medicamentos  surtidos  en  Consulta Externa/ Medicamentos solicitados en Consulta ExternaX 100</t>
  </si>
  <si>
    <t>30-60 pacientes por cama/mes</t>
  </si>
  <si>
    <t>Número total de egresos/Total de camas censables x 10</t>
  </si>
  <si>
    <t>NO APLICA</t>
  </si>
  <si>
    <t>&lt; 1</t>
  </si>
  <si>
    <t>Númerador: Número total de cuasifallas
Denominador:Total de pacientes egresados y el resultado por  100</t>
  </si>
  <si>
    <t>Númerador: Número total de eventos centinela
Denominador:Total de pacientes egresados y el resultado por  100</t>
  </si>
  <si>
    <t>CENTRO MEDICO LIC. ADOLFO LÓPEZ MATEOS</t>
  </si>
  <si>
    <t>Número de días paciente/ Días cama disponibles  censables X 100</t>
  </si>
  <si>
    <t xml:space="preserve">Porcentaje de desocupación X promedio de días de estancia / Porcentaje de ocupación 
</t>
  </si>
  <si>
    <t xml:space="preserve">Numerador: El total de estudios de laboratorio tomados a pacientes de consulta externa en la unidad.  
Denominador: Total de personas atendidas provenientes de consulta externa en la unidad </t>
  </si>
  <si>
    <t>Porcentaje de pacientes a los que se realiza procedimiento incorrecto haciendo efectivo el Protocolo Universal "Tiempo fuera" antes de realizar procedimientos quirúrgicos, administración de sangre y hemocomponentes así como procedimientos y tratamientos invasivos y de alto riesgo determinados por el hospital.</t>
  </si>
  <si>
    <t>Porcentaje de incumplimiento de parámetros de cuidados y observación de pacientes.</t>
  </si>
  <si>
    <t>Numerador: El total de estudios de laboratorio tomados a pacientes de hospitalización en la unidad.
Denominador: Total de personas atendidas provenientes de hospitalización en la unidad</t>
  </si>
  <si>
    <t>Numerador: El total de estudios de laboratorio tomados a pacientes de urgencias en la unidad. 
Denominador: Total de personas atendidas provenientes de urgencias en la unidad</t>
  </si>
  <si>
    <t>Medicamentos surtidos en Hospitalización / Medicamentos solicitados en Hospitalización  X 100</t>
  </si>
  <si>
    <t xml:space="preserve">       </t>
  </si>
  <si>
    <t xml:space="preserve">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</si>
</sst>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9"/>
      <color indexed="10"/>
      <name val="Calibri"/>
      <family val="2"/>
      <scheme val="minor"/>
    </font>
    <font>
      <sz val="9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6"/>
      <color theme="1"/>
      <name val="Gotham Book"/>
    </font>
    <font>
      <b/>
      <sz val="16"/>
      <color theme="1"/>
      <name val="Gotham Book"/>
    </font>
    <font>
      <sz val="20"/>
      <color theme="1"/>
      <name val="Gotham Book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sz val="11"/>
      <color theme="1"/>
      <name val="Gotham Book"/>
    </font>
    <font>
      <b/>
      <sz val="9"/>
      <color theme="1"/>
      <name val="Gotham Book"/>
    </font>
    <font>
      <b/>
      <sz val="11"/>
      <color theme="1"/>
      <name val="Gotham Book"/>
    </font>
    <font>
      <sz val="9"/>
      <color theme="1"/>
      <name val="Gotham Book"/>
    </font>
    <font>
      <b/>
      <sz val="22"/>
      <color theme="0"/>
      <name val="Gotham Book"/>
    </font>
    <font>
      <sz val="11"/>
      <name val="Gotham Book"/>
    </font>
    <font>
      <sz val="22"/>
      <color theme="1"/>
      <name val="Gotham Book"/>
    </font>
    <font>
      <i/>
      <sz val="11"/>
      <name val="Gotham Book"/>
    </font>
    <font>
      <i/>
      <sz val="11"/>
      <color indexed="10"/>
      <name val="Gotham Book"/>
    </font>
    <font>
      <sz val="12"/>
      <color theme="0"/>
      <name val="Gotham Book"/>
    </font>
    <font>
      <sz val="16"/>
      <color theme="0"/>
      <name val="Gotham Book"/>
    </font>
    <font>
      <sz val="18"/>
      <color theme="0"/>
      <name val="Gotham Book"/>
    </font>
    <font>
      <sz val="20"/>
      <color theme="0"/>
      <name val="Gotham Book"/>
    </font>
    <font>
      <sz val="11"/>
      <color theme="2" tint="-0.749992370372631"/>
      <name val="Gotham Book"/>
    </font>
    <font>
      <sz val="11"/>
      <color theme="2" tint="-0.89999084444715716"/>
      <name val="Gotham Book"/>
    </font>
    <font>
      <sz val="12"/>
      <color theme="1"/>
      <name val="Gotham Book"/>
    </font>
    <font>
      <b/>
      <sz val="12"/>
      <color theme="1"/>
      <name val="Gotham Book"/>
    </font>
    <font>
      <sz val="12"/>
      <name val="Gotham Book"/>
    </font>
    <font>
      <sz val="14"/>
      <color theme="0"/>
      <name val="Gotham Book"/>
    </font>
    <font>
      <b/>
      <sz val="14"/>
      <color theme="1"/>
      <name val="Gotham Book"/>
    </font>
    <font>
      <b/>
      <sz val="16"/>
      <color theme="0"/>
      <name val="Gotham Book"/>
    </font>
    <font>
      <b/>
      <sz val="11"/>
      <color theme="0"/>
      <name val="Gotham Book"/>
    </font>
    <font>
      <sz val="7"/>
      <color theme="1"/>
      <name val="Gotham Book"/>
    </font>
    <font>
      <sz val="9"/>
      <name val="Gotham Book"/>
    </font>
    <font>
      <u/>
      <sz val="11"/>
      <color theme="1"/>
      <name val="Gotham Book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BAD3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FFFD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D2AE2C"/>
        <bgColor indexed="64"/>
      </patternFill>
    </fill>
    <fill>
      <patternFill patternType="solid">
        <fgColor rgb="FFF1FF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theme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medium">
        <color theme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theme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716">
    <xf numFmtId="0" fontId="0" fillId="0" borderId="0" xfId="0"/>
    <xf numFmtId="0" fontId="11" fillId="0" borderId="0" xfId="0" applyFont="1" applyBorder="1" applyAlignment="1"/>
    <xf numFmtId="0" fontId="0" fillId="0" borderId="0" xfId="0" applyFont="1"/>
    <xf numFmtId="0" fontId="0" fillId="0" borderId="10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17" xfId="0" applyFont="1" applyBorder="1"/>
    <xf numFmtId="0" fontId="0" fillId="0" borderId="17" xfId="0" applyFont="1" applyBorder="1"/>
    <xf numFmtId="0" fontId="0" fillId="0" borderId="0" xfId="0" applyFont="1" applyAlignment="1">
      <alignment readingOrder="1"/>
    </xf>
    <xf numFmtId="0" fontId="0" fillId="0" borderId="17" xfId="0" applyFont="1" applyBorder="1" applyAlignment="1"/>
    <xf numFmtId="0" fontId="0" fillId="0" borderId="17" xfId="0" applyFont="1" applyBorder="1" applyAlignment="1">
      <alignment horizontal="center"/>
    </xf>
    <xf numFmtId="0" fontId="0" fillId="2" borderId="0" xfId="0" applyFont="1" applyFill="1"/>
    <xf numFmtId="0" fontId="18" fillId="0" borderId="17" xfId="0" applyFont="1" applyBorder="1" applyAlignment="1"/>
    <xf numFmtId="0" fontId="0" fillId="0" borderId="12" xfId="0" applyFont="1" applyBorder="1"/>
    <xf numFmtId="0" fontId="3" fillId="0" borderId="17" xfId="0" applyFont="1" applyBorder="1" applyAlignment="1">
      <alignment horizontal="center"/>
    </xf>
    <xf numFmtId="0" fontId="3" fillId="0" borderId="17" xfId="0" applyFont="1" applyBorder="1" applyAlignment="1"/>
    <xf numFmtId="0" fontId="3" fillId="0" borderId="17" xfId="0" applyFont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16" borderId="17" xfId="0" applyFont="1" applyFill="1" applyBorder="1" applyAlignment="1">
      <alignment horizontal="center"/>
    </xf>
    <xf numFmtId="0" fontId="3" fillId="16" borderId="17" xfId="0" applyFont="1" applyFill="1" applyBorder="1" applyAlignment="1"/>
    <xf numFmtId="0" fontId="3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12" xfId="0" applyFont="1" applyBorder="1"/>
    <xf numFmtId="0" fontId="24" fillId="0" borderId="17" xfId="0" applyFont="1" applyBorder="1"/>
    <xf numFmtId="0" fontId="24" fillId="2" borderId="0" xfId="0" applyFont="1" applyFill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39" fillId="2" borderId="0" xfId="0" applyFont="1" applyFill="1" applyAlignment="1">
      <alignment horizontal="center" wrapText="1"/>
    </xf>
    <xf numFmtId="0" fontId="39" fillId="0" borderId="0" xfId="0" applyFont="1" applyAlignment="1">
      <alignment horizontal="center" wrapText="1"/>
    </xf>
    <xf numFmtId="0" fontId="24" fillId="0" borderId="47" xfId="0" applyFont="1" applyBorder="1"/>
    <xf numFmtId="0" fontId="24" fillId="0" borderId="0" xfId="0" applyFont="1" applyBorder="1"/>
    <xf numFmtId="0" fontId="24" fillId="0" borderId="22" xfId="0" applyFont="1" applyBorder="1"/>
    <xf numFmtId="0" fontId="24" fillId="2" borderId="0" xfId="0" applyFont="1" applyFill="1" applyAlignment="1">
      <alignment vertical="center"/>
    </xf>
    <xf numFmtId="0" fontId="20" fillId="2" borderId="0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6" fillId="0" borderId="17" xfId="0" applyFont="1" applyBorder="1" applyAlignment="1"/>
    <xf numFmtId="0" fontId="27" fillId="0" borderId="17" xfId="0" applyFont="1" applyBorder="1" applyAlignment="1">
      <alignment horizontal="center"/>
    </xf>
    <xf numFmtId="0" fontId="24" fillId="2" borderId="0" xfId="0" applyFont="1" applyFill="1" applyAlignment="1">
      <alignment vertical="top"/>
    </xf>
    <xf numFmtId="0" fontId="24" fillId="0" borderId="0" xfId="0" applyFont="1" applyAlignment="1">
      <alignment vertical="top"/>
    </xf>
    <xf numFmtId="0" fontId="27" fillId="0" borderId="17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4" fillId="2" borderId="0" xfId="0" applyFont="1" applyFill="1" applyBorder="1"/>
    <xf numFmtId="0" fontId="0" fillId="0" borderId="17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7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justify" vertical="top" wrapText="1"/>
    </xf>
    <xf numFmtId="0" fontId="3" fillId="2" borderId="17" xfId="0" applyFont="1" applyFill="1" applyBorder="1" applyAlignment="1">
      <alignment horizontal="justify" vertical="top" wrapText="1"/>
    </xf>
    <xf numFmtId="0" fontId="4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 readingOrder="1"/>
    </xf>
    <xf numFmtId="0" fontId="3" fillId="0" borderId="17" xfId="0" applyFont="1" applyBorder="1" applyAlignment="1">
      <alignment horizontal="center" vertical="top"/>
    </xf>
    <xf numFmtId="0" fontId="3" fillId="0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center" vertical="center" wrapText="1"/>
    </xf>
    <xf numFmtId="9" fontId="4" fillId="2" borderId="17" xfId="0" applyNumberFormat="1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justify" vertical="top"/>
    </xf>
    <xf numFmtId="0" fontId="0" fillId="0" borderId="8" xfId="0" applyFont="1" applyBorder="1" applyAlignment="1">
      <alignment horizontal="center" vertical="center" textRotation="90"/>
    </xf>
    <xf numFmtId="0" fontId="0" fillId="0" borderId="10" xfId="0" applyFont="1" applyBorder="1" applyAlignment="1">
      <alignment horizontal="center" vertical="center" textRotation="90"/>
    </xf>
    <xf numFmtId="0" fontId="0" fillId="0" borderId="16" xfId="0" applyFont="1" applyBorder="1" applyAlignment="1">
      <alignment horizontal="center" vertical="center" textRotation="90"/>
    </xf>
    <xf numFmtId="0" fontId="4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 readingOrder="1"/>
    </xf>
    <xf numFmtId="9" fontId="4" fillId="0" borderId="17" xfId="0" applyNumberFormat="1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textRotation="90"/>
    </xf>
    <xf numFmtId="0" fontId="4" fillId="0" borderId="17" xfId="0" applyFont="1" applyBorder="1" applyAlignment="1">
      <alignment horizontal="justify" vertical="top" wrapText="1"/>
    </xf>
    <xf numFmtId="0" fontId="4" fillId="2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6" xfId="0" applyFont="1" applyBorder="1" applyAlignment="1">
      <alignment horizontal="left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justify" vertical="top" wrapText="1"/>
    </xf>
    <xf numFmtId="9" fontId="7" fillId="2" borderId="17" xfId="0" applyNumberFormat="1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 readingOrder="1"/>
    </xf>
    <xf numFmtId="0" fontId="0" fillId="0" borderId="11" xfId="0" applyFont="1" applyBorder="1" applyAlignment="1">
      <alignment horizontal="center"/>
    </xf>
    <xf numFmtId="0" fontId="7" fillId="2" borderId="17" xfId="0" applyFont="1" applyFill="1" applyBorder="1" applyAlignment="1">
      <alignment horizontal="justify" vertical="top" wrapText="1"/>
    </xf>
    <xf numFmtId="0" fontId="6" fillId="2" borderId="17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left" vertical="top" wrapText="1"/>
    </xf>
    <xf numFmtId="0" fontId="3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justify" vertical="center" wrapText="1"/>
    </xf>
    <xf numFmtId="0" fontId="4" fillId="0" borderId="17" xfId="0" applyFont="1" applyBorder="1" applyAlignment="1">
      <alignment horizontal="justify" vertical="center" wrapText="1"/>
    </xf>
    <xf numFmtId="0" fontId="0" fillId="0" borderId="8" xfId="0" applyFont="1" applyBorder="1" applyAlignment="1">
      <alignment horizontal="center" vertical="center" textRotation="90" wrapText="1"/>
    </xf>
    <xf numFmtId="0" fontId="0" fillId="0" borderId="10" xfId="0" applyFont="1" applyBorder="1" applyAlignment="1">
      <alignment horizontal="center" vertical="center" textRotation="90" wrapText="1"/>
    </xf>
    <xf numFmtId="0" fontId="0" fillId="0" borderId="16" xfId="0" applyFont="1" applyBorder="1" applyAlignment="1">
      <alignment horizontal="center" vertical="center" textRotation="90" wrapText="1"/>
    </xf>
    <xf numFmtId="0" fontId="7" fillId="2" borderId="17" xfId="0" applyFont="1" applyFill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justify" vertical="center" wrapText="1"/>
    </xf>
    <xf numFmtId="0" fontId="3" fillId="3" borderId="17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justify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164" fontId="4" fillId="0" borderId="17" xfId="0" applyNumberFormat="1" applyFont="1" applyBorder="1" applyAlignment="1">
      <alignment horizontal="center" vertical="center" wrapText="1"/>
    </xf>
    <xf numFmtId="0" fontId="4" fillId="2" borderId="17" xfId="0" applyNumberFormat="1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/>
    </xf>
    <xf numFmtId="0" fontId="1" fillId="0" borderId="9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wrapText="1"/>
    </xf>
    <xf numFmtId="0" fontId="1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5" fillId="2" borderId="17" xfId="0" applyFont="1" applyFill="1" applyBorder="1" applyAlignment="1">
      <alignment horizontal="center" vertical="center" textRotation="45" wrapText="1" readingOrder="1"/>
    </xf>
    <xf numFmtId="0" fontId="0" fillId="2" borderId="1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0" fillId="3" borderId="17" xfId="0" applyFont="1" applyFill="1" applyBorder="1" applyAlignment="1">
      <alignment horizontal="center"/>
    </xf>
    <xf numFmtId="0" fontId="0" fillId="0" borderId="8" xfId="0" applyFont="1" applyBorder="1" applyAlignment="1">
      <alignment horizontal="center" textRotation="90" wrapText="1"/>
    </xf>
    <xf numFmtId="0" fontId="0" fillId="0" borderId="10" xfId="0" applyFont="1" applyBorder="1" applyAlignment="1">
      <alignment horizontal="center" textRotation="90" wrapText="1"/>
    </xf>
    <xf numFmtId="0" fontId="0" fillId="0" borderId="16" xfId="0" applyFont="1" applyBorder="1" applyAlignment="1">
      <alignment horizontal="center" textRotation="90" wrapText="1"/>
    </xf>
    <xf numFmtId="0" fontId="0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5" fillId="3" borderId="17" xfId="0" applyFont="1" applyFill="1" applyBorder="1" applyAlignment="1">
      <alignment horizontal="center" vertical="center" textRotation="45" wrapText="1" readingOrder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justify" vertical="top" wrapText="1"/>
    </xf>
    <xf numFmtId="0" fontId="3" fillId="3" borderId="16" xfId="0" applyFont="1" applyFill="1" applyBorder="1" applyAlignment="1">
      <alignment horizontal="justify" vertical="top" wrapText="1"/>
    </xf>
    <xf numFmtId="9" fontId="4" fillId="3" borderId="17" xfId="0" applyNumberFormat="1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0" fillId="3" borderId="14" xfId="0" applyFont="1" applyFill="1" applyBorder="1" applyAlignment="1">
      <alignment horizontal="center"/>
    </xf>
    <xf numFmtId="0" fontId="0" fillId="3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5" fillId="3" borderId="17" xfId="0" applyFont="1" applyFill="1" applyBorder="1" applyAlignment="1">
      <alignment horizontal="left" vertical="center" textRotation="45" wrapText="1" readingOrder="1"/>
    </xf>
    <xf numFmtId="0" fontId="3" fillId="2" borderId="12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justify" vertical="top" wrapText="1"/>
    </xf>
    <xf numFmtId="9" fontId="4" fillId="3" borderId="8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top" wrapText="1"/>
    </xf>
    <xf numFmtId="0" fontId="5" fillId="0" borderId="17" xfId="0" applyFont="1" applyBorder="1" applyAlignment="1">
      <alignment horizontal="justify" vertical="center" textRotation="45" wrapText="1" readingOrder="1"/>
    </xf>
    <xf numFmtId="0" fontId="3" fillId="2" borderId="8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textRotation="45" readingOrder="1"/>
    </xf>
    <xf numFmtId="0" fontId="3" fillId="0" borderId="16" xfId="0" applyFont="1" applyBorder="1" applyAlignment="1">
      <alignment horizontal="center" vertical="center" textRotation="45" readingOrder="1"/>
    </xf>
    <xf numFmtId="0" fontId="4" fillId="0" borderId="8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2" borderId="21" xfId="0" applyFont="1" applyFill="1" applyBorder="1" applyAlignment="1">
      <alignment horizontal="justify" vertical="top" wrapText="1"/>
    </xf>
    <xf numFmtId="0" fontId="4" fillId="2" borderId="10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center" textRotation="45" readingOrder="1"/>
    </xf>
    <xf numFmtId="0" fontId="3" fillId="0" borderId="8" xfId="0" applyFont="1" applyBorder="1" applyAlignment="1">
      <alignment horizontal="justify" vertical="center" wrapText="1"/>
    </xf>
    <xf numFmtId="0" fontId="3" fillId="0" borderId="16" xfId="0" applyFont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0" fillId="0" borderId="8" xfId="0" applyFont="1" applyBorder="1" applyAlignment="1">
      <alignment horizontal="justify" vertical="center" textRotation="90" wrapText="1"/>
    </xf>
    <xf numFmtId="0" fontId="0" fillId="0" borderId="10" xfId="0" applyFont="1" applyBorder="1" applyAlignment="1">
      <alignment horizontal="justify" vertical="center" textRotation="90" wrapText="1"/>
    </xf>
    <xf numFmtId="0" fontId="0" fillId="0" borderId="16" xfId="0" applyFont="1" applyBorder="1" applyAlignment="1">
      <alignment horizontal="justify" vertical="center" textRotation="90" wrapText="1"/>
    </xf>
    <xf numFmtId="0" fontId="4" fillId="0" borderId="22" xfId="0" applyFont="1" applyBorder="1" applyAlignment="1">
      <alignment horizontal="justify" vertical="top" wrapText="1"/>
    </xf>
    <xf numFmtId="0" fontId="3" fillId="0" borderId="8" xfId="0" applyFont="1" applyBorder="1" applyAlignment="1">
      <alignment horizontal="justify" vertical="center" textRotation="90" wrapText="1"/>
    </xf>
    <xf numFmtId="0" fontId="3" fillId="0" borderId="10" xfId="0" applyFont="1" applyBorder="1" applyAlignment="1">
      <alignment horizontal="justify" vertical="center" textRotation="90" wrapText="1"/>
    </xf>
    <xf numFmtId="0" fontId="3" fillId="0" borderId="16" xfId="0" applyFont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top" wrapText="1"/>
    </xf>
    <xf numFmtId="0" fontId="4" fillId="0" borderId="17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9" fontId="4" fillId="0" borderId="8" xfId="0" applyNumberFormat="1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justify" vertical="top" wrapText="1"/>
    </xf>
    <xf numFmtId="0" fontId="5" fillId="2" borderId="17" xfId="0" applyFont="1" applyFill="1" applyBorder="1" applyAlignment="1">
      <alignment horizontal="justify" vertical="center" textRotation="45" wrapText="1" readingOrder="1"/>
    </xf>
    <xf numFmtId="0" fontId="0" fillId="0" borderId="8" xfId="0" applyFont="1" applyBorder="1" applyAlignment="1">
      <alignment horizontal="justify" vertical="center" textRotation="90"/>
    </xf>
    <xf numFmtId="0" fontId="0" fillId="0" borderId="10" xfId="0" applyFont="1" applyBorder="1" applyAlignment="1">
      <alignment horizontal="justify" vertical="center" textRotation="90"/>
    </xf>
    <xf numFmtId="0" fontId="3" fillId="14" borderId="17" xfId="0" applyFont="1" applyFill="1" applyBorder="1" applyAlignment="1">
      <alignment horizontal="justify" vertical="center" wrapText="1"/>
    </xf>
    <xf numFmtId="0" fontId="3" fillId="0" borderId="22" xfId="0" applyFont="1" applyBorder="1" applyAlignment="1">
      <alignment horizontal="justify" vertical="center" wrapText="1"/>
    </xf>
    <xf numFmtId="0" fontId="0" fillId="11" borderId="8" xfId="0" applyFont="1" applyFill="1" applyBorder="1" applyAlignment="1">
      <alignment horizontal="justify" vertical="center" textRotation="90" wrapText="1"/>
    </xf>
    <xf numFmtId="0" fontId="0" fillId="11" borderId="10" xfId="0" applyFont="1" applyFill="1" applyBorder="1" applyAlignment="1">
      <alignment horizontal="justify" vertical="center" textRotation="90" wrapText="1"/>
    </xf>
    <xf numFmtId="0" fontId="0" fillId="11" borderId="16" xfId="0" applyFont="1" applyFill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center" wrapText="1"/>
    </xf>
    <xf numFmtId="0" fontId="0" fillId="4" borderId="8" xfId="0" applyFont="1" applyFill="1" applyBorder="1" applyAlignment="1">
      <alignment horizontal="justify" vertical="center" textRotation="90" wrapText="1"/>
    </xf>
    <xf numFmtId="0" fontId="0" fillId="4" borderId="10" xfId="0" applyFont="1" applyFill="1" applyBorder="1" applyAlignment="1">
      <alignment horizontal="justify" vertical="center" textRotation="90" wrapText="1"/>
    </xf>
    <xf numFmtId="0" fontId="0" fillId="4" borderId="16" xfId="0" applyFont="1" applyFill="1" applyBorder="1" applyAlignment="1">
      <alignment horizontal="justify" vertical="center" textRotation="90" wrapText="1"/>
    </xf>
    <xf numFmtId="0" fontId="4" fillId="2" borderId="8" xfId="0" applyFont="1" applyFill="1" applyBorder="1" applyAlignment="1">
      <alignment horizontal="justify" vertical="top" wrapText="1"/>
    </xf>
    <xf numFmtId="0" fontId="4" fillId="2" borderId="16" xfId="0" applyFont="1" applyFill="1" applyBorder="1" applyAlignment="1">
      <alignment horizontal="justify" vertical="top" wrapText="1"/>
    </xf>
    <xf numFmtId="0" fontId="4" fillId="0" borderId="23" xfId="0" applyFont="1" applyFill="1" applyBorder="1" applyAlignment="1">
      <alignment horizontal="justify" vertical="top" wrapText="1"/>
    </xf>
    <xf numFmtId="0" fontId="4" fillId="0" borderId="16" xfId="0" applyFont="1" applyFill="1" applyBorder="1" applyAlignment="1">
      <alignment horizontal="justify" vertical="top" wrapText="1"/>
    </xf>
    <xf numFmtId="0" fontId="4" fillId="0" borderId="17" xfId="0" applyFont="1" applyFill="1" applyBorder="1" applyAlignment="1">
      <alignment horizontal="justify" vertical="center" wrapText="1"/>
    </xf>
    <xf numFmtId="0" fontId="4" fillId="0" borderId="21" xfId="0" applyFont="1" applyFill="1" applyBorder="1" applyAlignment="1">
      <alignment horizontal="justify" vertical="center" wrapText="1"/>
    </xf>
    <xf numFmtId="0" fontId="4" fillId="0" borderId="22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center"/>
    </xf>
    <xf numFmtId="0" fontId="0" fillId="7" borderId="8" xfId="0" applyFont="1" applyFill="1" applyBorder="1" applyAlignment="1">
      <alignment horizontal="justify" vertical="center" textRotation="90" wrapText="1"/>
    </xf>
    <xf numFmtId="0" fontId="0" fillId="7" borderId="10" xfId="0" applyFont="1" applyFill="1" applyBorder="1" applyAlignment="1">
      <alignment horizontal="justify" vertical="center" textRotation="90" wrapText="1"/>
    </xf>
    <xf numFmtId="0" fontId="7" fillId="0" borderId="17" xfId="0" applyFont="1" applyFill="1" applyBorder="1" applyAlignment="1">
      <alignment horizontal="justify" vertical="center" wrapText="1"/>
    </xf>
    <xf numFmtId="0" fontId="0" fillId="6" borderId="8" xfId="0" applyFont="1" applyFill="1" applyBorder="1" applyAlignment="1">
      <alignment horizontal="justify" vertical="center" textRotation="90" wrapText="1"/>
    </xf>
    <xf numFmtId="0" fontId="0" fillId="6" borderId="10" xfId="0" applyFont="1" applyFill="1" applyBorder="1" applyAlignment="1">
      <alignment horizontal="justify" vertical="center" textRotation="90" wrapText="1"/>
    </xf>
    <xf numFmtId="0" fontId="0" fillId="8" borderId="8" xfId="0" applyFont="1" applyFill="1" applyBorder="1" applyAlignment="1">
      <alignment horizontal="justify" vertical="center" textRotation="90" wrapText="1"/>
    </xf>
    <xf numFmtId="0" fontId="0" fillId="8" borderId="10" xfId="0" applyFont="1" applyFill="1" applyBorder="1" applyAlignment="1">
      <alignment horizontal="justify" vertical="center" textRotation="90" wrapText="1"/>
    </xf>
    <xf numFmtId="0" fontId="4" fillId="2" borderId="21" xfId="0" applyFont="1" applyFill="1" applyBorder="1" applyAlignment="1">
      <alignment horizontal="justify" vertical="center" wrapText="1"/>
    </xf>
    <xf numFmtId="0" fontId="0" fillId="9" borderId="8" xfId="0" applyFont="1" applyFill="1" applyBorder="1" applyAlignment="1">
      <alignment horizontal="justify" vertical="center" textRotation="90" wrapText="1"/>
    </xf>
    <xf numFmtId="0" fontId="0" fillId="9" borderId="10" xfId="0" applyFont="1" applyFill="1" applyBorder="1" applyAlignment="1">
      <alignment horizontal="justify" vertical="center" textRotation="90" wrapText="1"/>
    </xf>
    <xf numFmtId="0" fontId="4" fillId="3" borderId="17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9" fontId="4" fillId="2" borderId="8" xfId="0" applyNumberFormat="1" applyFont="1" applyFill="1" applyBorder="1" applyAlignment="1">
      <alignment horizontal="center" vertical="center" wrapText="1"/>
    </xf>
    <xf numFmtId="9" fontId="4" fillId="2" borderId="16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9" fontId="4" fillId="0" borderId="16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textRotation="45" wrapText="1" readingOrder="1"/>
    </xf>
    <xf numFmtId="0" fontId="5" fillId="0" borderId="16" xfId="0" applyFont="1" applyBorder="1" applyAlignment="1">
      <alignment horizontal="center" vertical="center" textRotation="45" wrapText="1" readingOrder="1"/>
    </xf>
    <xf numFmtId="0" fontId="0" fillId="5" borderId="10" xfId="0" applyFont="1" applyFill="1" applyBorder="1" applyAlignment="1">
      <alignment horizontal="center" vertical="center" textRotation="90" wrapText="1"/>
    </xf>
    <xf numFmtId="0" fontId="4" fillId="0" borderId="8" xfId="0" applyFont="1" applyBorder="1" applyAlignment="1">
      <alignment horizontal="justify" vertical="center" wrapText="1"/>
    </xf>
    <xf numFmtId="0" fontId="4" fillId="0" borderId="8" xfId="0" applyFont="1" applyFill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justify" vertical="center" textRotation="45" wrapText="1" readingOrder="1"/>
    </xf>
    <xf numFmtId="0" fontId="4" fillId="12" borderId="8" xfId="0" applyFont="1" applyFill="1" applyBorder="1" applyAlignment="1">
      <alignment horizontal="left" vertical="center" wrapText="1"/>
    </xf>
    <xf numFmtId="0" fontId="4" fillId="12" borderId="16" xfId="0" applyFont="1" applyFill="1" applyBorder="1" applyAlignment="1">
      <alignment horizontal="left" vertical="center" wrapText="1"/>
    </xf>
    <xf numFmtId="0" fontId="4" fillId="12" borderId="17" xfId="0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justify" vertical="center" textRotation="45" wrapText="1" readingOrder="1"/>
    </xf>
    <xf numFmtId="0" fontId="4" fillId="12" borderId="17" xfId="0" applyFont="1" applyFill="1" applyBorder="1" applyAlignment="1">
      <alignment horizontal="justify" vertical="center" wrapText="1"/>
    </xf>
    <xf numFmtId="0" fontId="4" fillId="12" borderId="8" xfId="0" applyFont="1" applyFill="1" applyBorder="1" applyAlignment="1">
      <alignment horizontal="justify" vertical="center" wrapText="1"/>
    </xf>
    <xf numFmtId="0" fontId="4" fillId="12" borderId="16" xfId="0" applyFont="1" applyFill="1" applyBorder="1" applyAlignment="1">
      <alignment horizontal="justify" vertical="center" wrapText="1"/>
    </xf>
    <xf numFmtId="9" fontId="5" fillId="12" borderId="17" xfId="0" applyNumberFormat="1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center" vertical="center" wrapText="1"/>
    </xf>
    <xf numFmtId="2" fontId="3" fillId="0" borderId="17" xfId="0" applyNumberFormat="1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0" fillId="10" borderId="8" xfId="0" applyFont="1" applyFill="1" applyBorder="1" applyAlignment="1">
      <alignment horizontal="justify" vertical="center" textRotation="90" wrapText="1"/>
    </xf>
    <xf numFmtId="0" fontId="0" fillId="10" borderId="10" xfId="0" applyFont="1" applyFill="1" applyBorder="1" applyAlignment="1">
      <alignment horizontal="justify" vertical="center" textRotation="90" wrapText="1"/>
    </xf>
    <xf numFmtId="0" fontId="0" fillId="10" borderId="16" xfId="0" applyFont="1" applyFill="1" applyBorder="1" applyAlignment="1">
      <alignment horizontal="justify" vertical="center" textRotation="90" wrapText="1"/>
    </xf>
    <xf numFmtId="0" fontId="21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1" fontId="3" fillId="0" borderId="17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17" xfId="0" applyFont="1" applyFill="1" applyBorder="1" applyAlignment="1" applyProtection="1">
      <alignment horizontal="center"/>
      <protection hidden="1"/>
    </xf>
    <xf numFmtId="1" fontId="3" fillId="0" borderId="13" xfId="0" applyNumberFormat="1" applyFont="1" applyFill="1" applyBorder="1" applyAlignment="1">
      <alignment horizontal="center"/>
    </xf>
    <xf numFmtId="2" fontId="3" fillId="0" borderId="17" xfId="0" applyNumberFormat="1" applyFont="1" applyFill="1" applyBorder="1" applyAlignment="1">
      <alignment horizontal="center"/>
    </xf>
    <xf numFmtId="2" fontId="3" fillId="0" borderId="13" xfId="0" applyNumberFormat="1" applyFont="1" applyFill="1" applyBorder="1" applyAlignment="1">
      <alignment horizontal="center"/>
    </xf>
    <xf numFmtId="2" fontId="3" fillId="0" borderId="11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4" fillId="0" borderId="17" xfId="0" applyFont="1" applyFill="1" applyBorder="1" applyAlignment="1" applyProtection="1">
      <alignment horizontal="center"/>
      <protection hidden="1"/>
    </xf>
    <xf numFmtId="2" fontId="3" fillId="17" borderId="17" xfId="0" applyNumberFormat="1" applyFont="1" applyFill="1" applyBorder="1" applyAlignment="1">
      <alignment horizontal="center"/>
    </xf>
    <xf numFmtId="2" fontId="3" fillId="0" borderId="17" xfId="0" applyNumberFormat="1" applyFont="1" applyFill="1" applyBorder="1" applyAlignment="1" applyProtection="1">
      <alignment horizontal="center"/>
      <protection hidden="1"/>
    </xf>
    <xf numFmtId="0" fontId="3" fillId="17" borderId="17" xfId="0" applyFont="1" applyFill="1" applyBorder="1" applyAlignment="1">
      <alignment horizontal="center"/>
    </xf>
    <xf numFmtId="0" fontId="3" fillId="15" borderId="17" xfId="0" applyFont="1" applyFill="1" applyBorder="1" applyAlignment="1">
      <alignment horizontal="center"/>
    </xf>
    <xf numFmtId="2" fontId="3" fillId="15" borderId="17" xfId="0" applyNumberFormat="1" applyFont="1" applyFill="1" applyBorder="1" applyAlignment="1">
      <alignment horizontal="center"/>
    </xf>
    <xf numFmtId="0" fontId="40" fillId="2" borderId="53" xfId="0" applyFont="1" applyFill="1" applyBorder="1" applyAlignment="1">
      <alignment horizontal="left" wrapText="1"/>
    </xf>
    <xf numFmtId="0" fontId="20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8" fillId="40" borderId="36" xfId="0" applyFont="1" applyFill="1" applyBorder="1" applyAlignment="1">
      <alignment horizontal="center" vertical="center" textRotation="90" wrapText="1"/>
    </xf>
    <xf numFmtId="0" fontId="28" fillId="40" borderId="38" xfId="0" applyFont="1" applyFill="1" applyBorder="1" applyAlignment="1">
      <alignment horizontal="center" vertical="center" textRotation="90" wrapText="1"/>
    </xf>
    <xf numFmtId="0" fontId="28" fillId="40" borderId="40" xfId="0" applyFont="1" applyFill="1" applyBorder="1" applyAlignment="1">
      <alignment horizontal="center" vertical="center" textRotation="90" wrapText="1"/>
    </xf>
    <xf numFmtId="0" fontId="27" fillId="2" borderId="21" xfId="0" applyFont="1" applyFill="1" applyBorder="1" applyAlignment="1">
      <alignment horizontal="center" vertical="center"/>
    </xf>
    <xf numFmtId="0" fontId="27" fillId="2" borderId="17" xfId="0" applyFont="1" applyFill="1" applyBorder="1" applyAlignment="1">
      <alignment horizontal="center" vertical="center"/>
    </xf>
    <xf numFmtId="0" fontId="33" fillId="18" borderId="21" xfId="0" applyFont="1" applyFill="1" applyBorder="1" applyAlignment="1">
      <alignment horizontal="center" vertical="center" wrapText="1"/>
    </xf>
    <xf numFmtId="0" fontId="33" fillId="18" borderId="17" xfId="0" applyFont="1" applyFill="1" applyBorder="1" applyAlignment="1">
      <alignment horizontal="center" vertical="center" wrapText="1"/>
    </xf>
    <xf numFmtId="0" fontId="24" fillId="19" borderId="23" xfId="0" applyFont="1" applyFill="1" applyBorder="1" applyAlignment="1">
      <alignment horizontal="left" vertical="center" wrapText="1"/>
    </xf>
    <xf numFmtId="0" fontId="24" fillId="19" borderId="16" xfId="0" applyFont="1" applyFill="1" applyBorder="1" applyAlignment="1">
      <alignment horizontal="left" vertical="center" wrapText="1"/>
    </xf>
    <xf numFmtId="0" fontId="29" fillId="0" borderId="21" xfId="0" applyFont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center" wrapText="1"/>
    </xf>
    <xf numFmtId="0" fontId="29" fillId="12" borderId="21" xfId="0" applyFont="1" applyFill="1" applyBorder="1" applyAlignment="1">
      <alignment horizontal="center" vertical="center" wrapText="1"/>
    </xf>
    <xf numFmtId="0" fontId="29" fillId="12" borderId="17" xfId="0" applyFont="1" applyFill="1" applyBorder="1" applyAlignment="1">
      <alignment horizontal="center" vertical="center" wrapText="1"/>
    </xf>
    <xf numFmtId="49" fontId="38" fillId="24" borderId="23" xfId="0" applyNumberFormat="1" applyFont="1" applyFill="1" applyBorder="1" applyAlignment="1">
      <alignment horizontal="center" vertical="center" readingOrder="1"/>
    </xf>
    <xf numFmtId="49" fontId="38" fillId="24" borderId="16" xfId="0" applyNumberFormat="1" applyFont="1" applyFill="1" applyBorder="1" applyAlignment="1">
      <alignment horizontal="center" vertical="center" readingOrder="1"/>
    </xf>
    <xf numFmtId="0" fontId="25" fillId="0" borderId="36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24" fillId="19" borderId="17" xfId="0" applyFont="1" applyFill="1" applyBorder="1" applyAlignment="1">
      <alignment horizontal="justify" vertical="center" wrapText="1"/>
    </xf>
    <xf numFmtId="49" fontId="38" fillId="25" borderId="8" xfId="0" applyNumberFormat="1" applyFont="1" applyFill="1" applyBorder="1" applyAlignment="1">
      <alignment horizontal="center" vertical="center" readingOrder="1"/>
    </xf>
    <xf numFmtId="49" fontId="38" fillId="25" borderId="16" xfId="0" applyNumberFormat="1" applyFont="1" applyFill="1" applyBorder="1" applyAlignment="1">
      <alignment horizontal="center" vertical="center" readingOrder="1"/>
    </xf>
    <xf numFmtId="0" fontId="29" fillId="2" borderId="17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center" vertical="center" wrapText="1"/>
    </xf>
    <xf numFmtId="49" fontId="38" fillId="24" borderId="8" xfId="0" applyNumberFormat="1" applyFont="1" applyFill="1" applyBorder="1" applyAlignment="1">
      <alignment horizontal="center" vertical="center" readingOrder="1"/>
    </xf>
    <xf numFmtId="0" fontId="29" fillId="2" borderId="17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justify" vertical="center" wrapText="1"/>
    </xf>
    <xf numFmtId="0" fontId="27" fillId="2" borderId="22" xfId="0" applyFont="1" applyFill="1" applyBorder="1" applyAlignment="1">
      <alignment horizontal="center" vertical="center"/>
    </xf>
    <xf numFmtId="0" fontId="33" fillId="18" borderId="22" xfId="0" applyFont="1" applyFill="1" applyBorder="1" applyAlignment="1">
      <alignment horizontal="center" vertical="center" wrapText="1"/>
    </xf>
    <xf numFmtId="0" fontId="24" fillId="19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justify" vertical="center" wrapText="1"/>
    </xf>
    <xf numFmtId="0" fontId="29" fillId="12" borderId="22" xfId="0" applyFont="1" applyFill="1" applyBorder="1" applyAlignment="1">
      <alignment horizontal="center" vertical="center" wrapText="1"/>
    </xf>
    <xf numFmtId="49" fontId="38" fillId="24" borderId="50" xfId="0" applyNumberFormat="1" applyFont="1" applyFill="1" applyBorder="1" applyAlignment="1">
      <alignment horizontal="center" vertical="center" readingOrder="1"/>
    </xf>
    <xf numFmtId="0" fontId="24" fillId="19" borderId="17" xfId="0" applyFont="1" applyFill="1" applyBorder="1" applyAlignment="1">
      <alignment horizontal="left" vertical="center" wrapText="1"/>
    </xf>
    <xf numFmtId="9" fontId="29" fillId="12" borderId="17" xfId="0" applyNumberFormat="1" applyFont="1" applyFill="1" applyBorder="1" applyAlignment="1">
      <alignment horizontal="center" vertical="center" wrapText="1"/>
    </xf>
    <xf numFmtId="0" fontId="35" fillId="26" borderId="24" xfId="0" applyFont="1" applyFill="1" applyBorder="1" applyAlignment="1">
      <alignment horizontal="center" vertical="center" textRotation="90" wrapText="1"/>
    </xf>
    <xf numFmtId="0" fontId="35" fillId="26" borderId="28" xfId="0" applyFont="1" applyFill="1" applyBorder="1" applyAlignment="1">
      <alignment horizontal="center" vertical="center" textRotation="90" wrapText="1"/>
    </xf>
    <xf numFmtId="0" fontId="35" fillId="26" borderId="30" xfId="0" applyFont="1" applyFill="1" applyBorder="1" applyAlignment="1">
      <alignment horizontal="center" vertical="center" textRotation="90" wrapText="1"/>
    </xf>
    <xf numFmtId="0" fontId="25" fillId="7" borderId="25" xfId="0" applyFont="1" applyFill="1" applyBorder="1" applyAlignment="1">
      <alignment horizontal="center" vertical="center"/>
    </xf>
    <xf numFmtId="0" fontId="25" fillId="7" borderId="17" xfId="0" applyFont="1" applyFill="1" applyBorder="1" applyAlignment="1">
      <alignment horizontal="center" vertical="center"/>
    </xf>
    <xf numFmtId="0" fontId="33" fillId="26" borderId="25" xfId="0" applyFont="1" applyFill="1" applyBorder="1" applyAlignment="1">
      <alignment horizontal="center" vertical="center" wrapText="1"/>
    </xf>
    <xf numFmtId="0" fontId="33" fillId="26" borderId="17" xfId="0" applyFont="1" applyFill="1" applyBorder="1" applyAlignment="1">
      <alignment horizontal="center" vertical="center" wrapText="1"/>
    </xf>
    <xf numFmtId="0" fontId="29" fillId="27" borderId="25" xfId="0" applyFont="1" applyFill="1" applyBorder="1" applyAlignment="1">
      <alignment horizontal="justify" vertical="center" wrapText="1"/>
    </xf>
    <xf numFmtId="0" fontId="29" fillId="27" borderId="17" xfId="0" applyFont="1" applyFill="1" applyBorder="1" applyAlignment="1">
      <alignment horizontal="justify" vertical="center" wrapText="1"/>
    </xf>
    <xf numFmtId="0" fontId="29" fillId="0" borderId="25" xfId="0" applyFont="1" applyBorder="1" applyAlignment="1">
      <alignment horizontal="justify" vertical="center" wrapText="1"/>
    </xf>
    <xf numFmtId="0" fontId="33" fillId="20" borderId="17" xfId="0" applyFont="1" applyFill="1" applyBorder="1" applyAlignment="1">
      <alignment horizontal="center" vertical="center" wrapText="1"/>
    </xf>
    <xf numFmtId="0" fontId="29" fillId="22" borderId="17" xfId="0" applyFont="1" applyFill="1" applyBorder="1" applyAlignment="1">
      <alignment horizontal="justify" vertical="center" wrapText="1"/>
    </xf>
    <xf numFmtId="49" fontId="38" fillId="25" borderId="10" xfId="0" applyNumberFormat="1" applyFont="1" applyFill="1" applyBorder="1" applyAlignment="1">
      <alignment horizontal="center" vertical="center" readingOrder="1"/>
    </xf>
    <xf numFmtId="0" fontId="27" fillId="2" borderId="8" xfId="0" applyFont="1" applyFill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/>
    </xf>
    <xf numFmtId="0" fontId="33" fillId="20" borderId="8" xfId="0" applyFont="1" applyFill="1" applyBorder="1" applyAlignment="1">
      <alignment horizontal="center" vertical="center" wrapText="1"/>
    </xf>
    <xf numFmtId="0" fontId="33" fillId="20" borderId="16" xfId="0" applyFont="1" applyFill="1" applyBorder="1" applyAlignment="1">
      <alignment horizontal="center" vertical="center" wrapText="1"/>
    </xf>
    <xf numFmtId="0" fontId="29" fillId="22" borderId="8" xfId="0" applyFont="1" applyFill="1" applyBorder="1" applyAlignment="1">
      <alignment horizontal="left" vertical="center" wrapText="1"/>
    </xf>
    <xf numFmtId="0" fontId="29" fillId="22" borderId="16" xfId="0" applyFont="1" applyFill="1" applyBorder="1" applyAlignment="1">
      <alignment horizontal="left" vertical="center" wrapText="1"/>
    </xf>
    <xf numFmtId="9" fontId="29" fillId="12" borderId="8" xfId="0" applyNumberFormat="1" applyFont="1" applyFill="1" applyBorder="1" applyAlignment="1">
      <alignment horizontal="center" vertical="center" wrapText="1"/>
    </xf>
    <xf numFmtId="9" fontId="29" fillId="12" borderId="16" xfId="0" applyNumberFormat="1" applyFont="1" applyFill="1" applyBorder="1" applyAlignment="1">
      <alignment horizontal="center" vertical="center" wrapText="1"/>
    </xf>
    <xf numFmtId="0" fontId="36" fillId="20" borderId="28" xfId="0" applyFont="1" applyFill="1" applyBorder="1" applyAlignment="1">
      <alignment horizontal="center" vertical="center" textRotation="90" wrapText="1"/>
    </xf>
    <xf numFmtId="0" fontId="36" fillId="20" borderId="30" xfId="0" applyFont="1" applyFill="1" applyBorder="1" applyAlignment="1">
      <alignment horizontal="center" vertical="center" textRotation="90" wrapText="1"/>
    </xf>
    <xf numFmtId="0" fontId="27" fillId="2" borderId="10" xfId="0" applyFont="1" applyFill="1" applyBorder="1" applyAlignment="1">
      <alignment horizontal="center" vertical="center"/>
    </xf>
    <xf numFmtId="0" fontId="33" fillId="20" borderId="10" xfId="0" applyFont="1" applyFill="1" applyBorder="1" applyAlignment="1">
      <alignment horizontal="center" vertical="center" wrapText="1"/>
    </xf>
    <xf numFmtId="0" fontId="29" fillId="22" borderId="10" xfId="0" applyFont="1" applyFill="1" applyBorder="1" applyAlignment="1">
      <alignment horizontal="left" vertical="center" wrapText="1"/>
    </xf>
    <xf numFmtId="0" fontId="29" fillId="0" borderId="16" xfId="0" applyFont="1" applyBorder="1" applyAlignment="1">
      <alignment horizontal="justify" vertical="center" wrapText="1"/>
    </xf>
    <xf numFmtId="0" fontId="29" fillId="0" borderId="31" xfId="0" applyFont="1" applyBorder="1" applyAlignment="1">
      <alignment horizontal="justify" vertical="center" wrapText="1"/>
    </xf>
    <xf numFmtId="9" fontId="29" fillId="12" borderId="10" xfId="0" applyNumberFormat="1" applyFont="1" applyFill="1" applyBorder="1" applyAlignment="1">
      <alignment horizontal="center" vertical="center" wrapText="1"/>
    </xf>
    <xf numFmtId="0" fontId="29" fillId="0" borderId="17" xfId="0" applyNumberFormat="1" applyFont="1" applyFill="1" applyBorder="1" applyAlignment="1">
      <alignment horizontal="center" vertical="center" wrapText="1"/>
    </xf>
    <xf numFmtId="0" fontId="29" fillId="0" borderId="25" xfId="0" applyFont="1" applyFill="1" applyBorder="1" applyAlignment="1">
      <alignment horizontal="center" vertical="center" wrapText="1"/>
    </xf>
    <xf numFmtId="49" fontId="38" fillId="25" borderId="26" xfId="0" applyNumberFormat="1" applyFont="1" applyFill="1" applyBorder="1" applyAlignment="1">
      <alignment horizontal="center" vertical="center" readingOrder="1"/>
    </xf>
    <xf numFmtId="0" fontId="27" fillId="2" borderId="31" xfId="0" applyFont="1" applyFill="1" applyBorder="1" applyAlignment="1">
      <alignment horizontal="center" vertical="center"/>
    </xf>
    <xf numFmtId="0" fontId="33" fillId="20" borderId="32" xfId="0" applyFont="1" applyFill="1" applyBorder="1" applyAlignment="1">
      <alignment horizontal="center" vertical="center" wrapText="1"/>
    </xf>
    <xf numFmtId="0" fontId="29" fillId="22" borderId="32" xfId="0" applyFont="1" applyFill="1" applyBorder="1" applyAlignment="1">
      <alignment horizontal="left" vertical="center" wrapText="1"/>
    </xf>
    <xf numFmtId="9" fontId="29" fillId="12" borderId="32" xfId="0" applyNumberFormat="1" applyFont="1" applyFill="1" applyBorder="1" applyAlignment="1">
      <alignment horizontal="center" vertical="center" wrapText="1"/>
    </xf>
    <xf numFmtId="49" fontId="38" fillId="25" borderId="32" xfId="0" applyNumberFormat="1" applyFont="1" applyFill="1" applyBorder="1" applyAlignment="1">
      <alignment horizontal="center" vertical="center" readingOrder="1"/>
    </xf>
    <xf numFmtId="0" fontId="25" fillId="7" borderId="31" xfId="0" applyFont="1" applyFill="1" applyBorder="1" applyAlignment="1">
      <alignment horizontal="center" vertical="center"/>
    </xf>
    <xf numFmtId="0" fontId="33" fillId="26" borderId="31" xfId="0" applyFont="1" applyFill="1" applyBorder="1" applyAlignment="1">
      <alignment horizontal="center" vertical="center" wrapText="1"/>
    </xf>
    <xf numFmtId="0" fontId="29" fillId="27" borderId="31" xfId="0" applyFont="1" applyFill="1" applyBorder="1" applyAlignment="1">
      <alignment horizontal="justify" vertical="center" wrapText="1"/>
    </xf>
    <xf numFmtId="0" fontId="29" fillId="2" borderId="31" xfId="0" applyFont="1" applyFill="1" applyBorder="1" applyAlignment="1">
      <alignment horizontal="justify" vertical="center" wrapText="1"/>
    </xf>
    <xf numFmtId="0" fontId="29" fillId="12" borderId="31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justify" vertical="center" wrapText="1"/>
    </xf>
    <xf numFmtId="0" fontId="29" fillId="12" borderId="17" xfId="0" applyNumberFormat="1" applyFont="1" applyFill="1" applyBorder="1" applyAlignment="1">
      <alignment horizontal="center" vertical="center" wrapText="1"/>
    </xf>
    <xf numFmtId="49" fontId="38" fillId="24" borderId="26" xfId="0" applyNumberFormat="1" applyFont="1" applyFill="1" applyBorder="1" applyAlignment="1">
      <alignment horizontal="center" vertical="center" readingOrder="1"/>
    </xf>
    <xf numFmtId="0" fontId="27" fillId="21" borderId="17" xfId="0" applyFont="1" applyFill="1" applyBorder="1" applyAlignment="1">
      <alignment horizontal="center" vertical="center"/>
    </xf>
    <xf numFmtId="0" fontId="33" fillId="28" borderId="17" xfId="0" applyFont="1" applyFill="1" applyBorder="1" applyAlignment="1">
      <alignment horizontal="center" vertical="center" wrapText="1"/>
    </xf>
    <xf numFmtId="0" fontId="29" fillId="21" borderId="17" xfId="0" applyFont="1" applyFill="1" applyBorder="1" applyAlignment="1">
      <alignment horizontal="justify" vertical="center" wrapText="1"/>
    </xf>
    <xf numFmtId="0" fontId="34" fillId="28" borderId="24" xfId="0" applyFont="1" applyFill="1" applyBorder="1" applyAlignment="1">
      <alignment horizontal="center" vertical="center" textRotation="90" wrapText="1"/>
    </xf>
    <xf numFmtId="0" fontId="34" fillId="28" borderId="28" xfId="0" applyFont="1" applyFill="1" applyBorder="1" applyAlignment="1">
      <alignment horizontal="center" vertical="center" textRotation="90" wrapText="1"/>
    </xf>
    <xf numFmtId="0" fontId="27" fillId="21" borderId="25" xfId="0" applyFont="1" applyFill="1" applyBorder="1" applyAlignment="1">
      <alignment horizontal="center" vertical="center"/>
    </xf>
    <xf numFmtId="0" fontId="33" fillId="28" borderId="25" xfId="0" applyFont="1" applyFill="1" applyBorder="1" applyAlignment="1">
      <alignment horizontal="center" vertical="center" wrapText="1"/>
    </xf>
    <xf numFmtId="0" fontId="29" fillId="21" borderId="25" xfId="0" applyFont="1" applyFill="1" applyBorder="1" applyAlignment="1">
      <alignment horizontal="justify" vertical="center" wrapText="1"/>
    </xf>
    <xf numFmtId="0" fontId="29" fillId="2" borderId="25" xfId="0" applyFont="1" applyFill="1" applyBorder="1" applyAlignment="1">
      <alignment horizontal="justify" vertical="center" wrapText="1"/>
    </xf>
    <xf numFmtId="9" fontId="29" fillId="12" borderId="25" xfId="0" applyNumberFormat="1" applyFont="1" applyFill="1" applyBorder="1" applyAlignment="1">
      <alignment horizontal="center" vertical="center" wrapText="1"/>
    </xf>
    <xf numFmtId="0" fontId="27" fillId="21" borderId="8" xfId="0" applyFont="1" applyFill="1" applyBorder="1" applyAlignment="1">
      <alignment horizontal="center" vertical="center"/>
    </xf>
    <xf numFmtId="0" fontId="33" fillId="28" borderId="8" xfId="0" applyFont="1" applyFill="1" applyBorder="1" applyAlignment="1">
      <alignment horizontal="center" vertical="center" wrapText="1"/>
    </xf>
    <xf numFmtId="0" fontId="29" fillId="21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center" wrapText="1"/>
    </xf>
    <xf numFmtId="0" fontId="33" fillId="23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justify" vertical="center" wrapText="1"/>
    </xf>
    <xf numFmtId="49" fontId="38" fillId="24" borderId="17" xfId="0" applyNumberFormat="1" applyFont="1" applyFill="1" applyBorder="1" applyAlignment="1">
      <alignment horizontal="center" vertical="center" readingOrder="1"/>
    </xf>
    <xf numFmtId="0" fontId="27" fillId="29" borderId="17" xfId="0" applyFont="1" applyFill="1" applyBorder="1" applyAlignment="1">
      <alignment horizontal="center" vertical="center"/>
    </xf>
    <xf numFmtId="0" fontId="29" fillId="12" borderId="8" xfId="0" applyFont="1" applyFill="1" applyBorder="1" applyAlignment="1">
      <alignment horizontal="center" vertical="center" wrapText="1"/>
    </xf>
    <xf numFmtId="49" fontId="38" fillId="24" borderId="10" xfId="0" applyNumberFormat="1" applyFont="1" applyFill="1" applyBorder="1" applyAlignment="1">
      <alignment horizontal="center" vertical="center" readingOrder="1"/>
    </xf>
    <xf numFmtId="0" fontId="34" fillId="23" borderId="36" xfId="0" applyFont="1" applyFill="1" applyBorder="1" applyAlignment="1">
      <alignment horizontal="center" vertical="center" textRotation="90" wrapText="1"/>
    </xf>
    <xf numFmtId="0" fontId="34" fillId="23" borderId="38" xfId="0" applyFont="1" applyFill="1" applyBorder="1" applyAlignment="1">
      <alignment horizontal="center" vertical="center" textRotation="90" wrapText="1"/>
    </xf>
    <xf numFmtId="0" fontId="34" fillId="23" borderId="40" xfId="0" applyFont="1" applyFill="1" applyBorder="1" applyAlignment="1">
      <alignment horizontal="center" vertical="center" textRotation="90" wrapText="1"/>
    </xf>
    <xf numFmtId="0" fontId="27" fillId="29" borderId="21" xfId="0" applyFont="1" applyFill="1" applyBorder="1" applyAlignment="1">
      <alignment horizontal="center" vertical="center"/>
    </xf>
    <xf numFmtId="0" fontId="33" fillId="23" borderId="21" xfId="0" applyFont="1" applyFill="1" applyBorder="1" applyAlignment="1">
      <alignment horizontal="center" vertical="center" wrapText="1"/>
    </xf>
    <xf numFmtId="0" fontId="29" fillId="29" borderId="21" xfId="0" applyFont="1" applyFill="1" applyBorder="1" applyAlignment="1">
      <alignment horizontal="justify" vertical="center" wrapText="1"/>
    </xf>
    <xf numFmtId="9" fontId="29" fillId="12" borderId="21" xfId="0" applyNumberFormat="1" applyFont="1" applyFill="1" applyBorder="1" applyAlignment="1">
      <alignment horizontal="center" vertical="center" wrapText="1"/>
    </xf>
    <xf numFmtId="49" fontId="38" fillId="25" borderId="21" xfId="0" applyNumberFormat="1" applyFont="1" applyFill="1" applyBorder="1" applyAlignment="1">
      <alignment horizontal="center" vertical="center" readingOrder="1"/>
    </xf>
    <xf numFmtId="49" fontId="38" fillId="25" borderId="17" xfId="0" applyNumberFormat="1" applyFont="1" applyFill="1" applyBorder="1" applyAlignment="1">
      <alignment horizontal="center" vertical="center" readingOrder="1"/>
    </xf>
    <xf numFmtId="0" fontId="27" fillId="29" borderId="22" xfId="0" applyFont="1" applyFill="1" applyBorder="1" applyAlignment="1">
      <alignment horizontal="center" vertical="center"/>
    </xf>
    <xf numFmtId="0" fontId="33" fillId="23" borderId="22" xfId="0" applyFont="1" applyFill="1" applyBorder="1" applyAlignment="1">
      <alignment horizontal="center" vertical="center" wrapText="1"/>
    </xf>
    <xf numFmtId="0" fontId="29" fillId="29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center" vertical="center" wrapText="1"/>
    </xf>
    <xf numFmtId="49" fontId="38" fillId="25" borderId="22" xfId="0" applyNumberFormat="1" applyFont="1" applyFill="1" applyBorder="1" applyAlignment="1">
      <alignment horizontal="center" vertical="center" readingOrder="1"/>
    </xf>
    <xf numFmtId="0" fontId="27" fillId="30" borderId="17" xfId="0" applyFont="1" applyFill="1" applyBorder="1" applyAlignment="1">
      <alignment horizontal="center" vertical="center"/>
    </xf>
    <xf numFmtId="0" fontId="33" fillId="16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justify" vertical="center" wrapText="1"/>
    </xf>
    <xf numFmtId="0" fontId="27" fillId="30" borderId="16" xfId="0" applyFont="1" applyFill="1" applyBorder="1" applyAlignment="1">
      <alignment horizontal="center" vertical="center"/>
    </xf>
    <xf numFmtId="0" fontId="33" fillId="16" borderId="16" xfId="0" applyFont="1" applyFill="1" applyBorder="1" applyAlignment="1">
      <alignment horizontal="center" vertical="center" wrapText="1"/>
    </xf>
    <xf numFmtId="0" fontId="29" fillId="30" borderId="16" xfId="0" applyFont="1" applyFill="1" applyBorder="1" applyAlignment="1">
      <alignment horizontal="justify" vertical="center" wrapText="1"/>
    </xf>
    <xf numFmtId="0" fontId="31" fillId="0" borderId="17" xfId="0" applyFont="1" applyFill="1" applyBorder="1" applyAlignment="1">
      <alignment horizontal="justify" vertical="center" wrapText="1"/>
    </xf>
    <xf numFmtId="0" fontId="24" fillId="30" borderId="17" xfId="0" applyFont="1" applyFill="1" applyBorder="1" applyAlignment="1">
      <alignment horizontal="justify" vertical="center" wrapText="1"/>
    </xf>
    <xf numFmtId="0" fontId="42" fillId="4" borderId="36" xfId="0" applyFont="1" applyFill="1" applyBorder="1" applyAlignment="1">
      <alignment horizontal="center" vertical="center" textRotation="90" wrapText="1"/>
    </xf>
    <xf numFmtId="0" fontId="42" fillId="4" borderId="38" xfId="0" applyFont="1" applyFill="1" applyBorder="1" applyAlignment="1">
      <alignment horizontal="center" vertical="center" textRotation="90" wrapText="1"/>
    </xf>
    <xf numFmtId="0" fontId="42" fillId="4" borderId="40" xfId="0" applyFont="1" applyFill="1" applyBorder="1" applyAlignment="1">
      <alignment horizontal="center" vertical="center" textRotation="90" wrapText="1"/>
    </xf>
    <xf numFmtId="0" fontId="27" fillId="32" borderId="21" xfId="0" applyFont="1" applyFill="1" applyBorder="1" applyAlignment="1">
      <alignment horizontal="center" vertical="center"/>
    </xf>
    <xf numFmtId="0" fontId="27" fillId="32" borderId="17" xfId="0" applyFont="1" applyFill="1" applyBorder="1" applyAlignment="1">
      <alignment horizontal="center" vertical="center"/>
    </xf>
    <xf numFmtId="0" fontId="33" fillId="4" borderId="21" xfId="0" applyFont="1" applyFill="1" applyBorder="1" applyAlignment="1">
      <alignment horizontal="center" vertical="center" wrapText="1"/>
    </xf>
    <xf numFmtId="0" fontId="33" fillId="4" borderId="17" xfId="0" applyFont="1" applyFill="1" applyBorder="1" applyAlignment="1">
      <alignment horizontal="center" vertical="center" wrapText="1"/>
    </xf>
    <xf numFmtId="0" fontId="29" fillId="32" borderId="21" xfId="0" applyFont="1" applyFill="1" applyBorder="1" applyAlignment="1">
      <alignment horizontal="justify" vertical="center" wrapText="1"/>
    </xf>
    <xf numFmtId="0" fontId="29" fillId="32" borderId="17" xfId="0" applyFont="1" applyFill="1" applyBorder="1" applyAlignment="1">
      <alignment horizontal="justify" vertical="center" wrapText="1"/>
    </xf>
    <xf numFmtId="0" fontId="29" fillId="0" borderId="21" xfId="0" applyFont="1" applyFill="1" applyBorder="1" applyAlignment="1">
      <alignment horizontal="justify" vertical="top" wrapText="1"/>
    </xf>
    <xf numFmtId="0" fontId="29" fillId="0" borderId="17" xfId="0" applyFont="1" applyFill="1" applyBorder="1" applyAlignment="1">
      <alignment horizontal="justify" vertical="top" wrapText="1"/>
    </xf>
    <xf numFmtId="0" fontId="29" fillId="2" borderId="17" xfId="0" applyFont="1" applyFill="1" applyBorder="1" applyAlignment="1">
      <alignment horizontal="justify" vertical="top" wrapText="1"/>
    </xf>
    <xf numFmtId="0" fontId="27" fillId="30" borderId="8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center" wrapText="1"/>
    </xf>
    <xf numFmtId="0" fontId="29" fillId="30" borderId="8" xfId="0" applyFont="1" applyFill="1" applyBorder="1" applyAlignment="1">
      <alignment horizontal="justify" vertical="center" wrapText="1"/>
    </xf>
    <xf numFmtId="0" fontId="29" fillId="0" borderId="8" xfId="0" applyFont="1" applyFill="1" applyBorder="1" applyAlignment="1">
      <alignment horizontal="justify" vertical="center" wrapText="1"/>
    </xf>
    <xf numFmtId="0" fontId="35" fillId="16" borderId="42" xfId="0" applyFont="1" applyFill="1" applyBorder="1" applyAlignment="1">
      <alignment horizontal="center" vertical="center" textRotation="90" wrapText="1"/>
    </xf>
    <xf numFmtId="0" fontId="35" fillId="16" borderId="38" xfId="0" applyFont="1" applyFill="1" applyBorder="1" applyAlignment="1">
      <alignment horizontal="center" vertical="center" textRotation="90" wrapText="1"/>
    </xf>
    <xf numFmtId="0" fontId="35" fillId="16" borderId="44" xfId="0" applyFont="1" applyFill="1" applyBorder="1" applyAlignment="1">
      <alignment horizontal="center" vertical="center" textRotation="90" wrapText="1"/>
    </xf>
    <xf numFmtId="0" fontId="27" fillId="32" borderId="22" xfId="0" applyFont="1" applyFill="1" applyBorder="1" applyAlignment="1">
      <alignment horizontal="center" vertical="center"/>
    </xf>
    <xf numFmtId="0" fontId="33" fillId="4" borderId="22" xfId="0" applyFont="1" applyFill="1" applyBorder="1" applyAlignment="1">
      <alignment horizontal="center" vertical="center" wrapText="1"/>
    </xf>
    <xf numFmtId="0" fontId="29" fillId="32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top" wrapText="1"/>
    </xf>
    <xf numFmtId="0" fontId="29" fillId="2" borderId="22" xfId="0" applyFont="1" applyFill="1" applyBorder="1" applyAlignment="1">
      <alignment horizontal="center" vertical="center" wrapText="1"/>
    </xf>
    <xf numFmtId="49" fontId="38" fillId="24" borderId="22" xfId="0" applyNumberFormat="1" applyFont="1" applyFill="1" applyBorder="1" applyAlignment="1">
      <alignment horizontal="center" vertical="center" readingOrder="1"/>
    </xf>
    <xf numFmtId="49" fontId="38" fillId="24" borderId="21" xfId="0" applyNumberFormat="1" applyFont="1" applyFill="1" applyBorder="1" applyAlignment="1">
      <alignment horizontal="center" vertical="center" readingOrder="1"/>
    </xf>
    <xf numFmtId="0" fontId="27" fillId="12" borderId="17" xfId="0" applyFont="1" applyFill="1" applyBorder="1" applyAlignment="1">
      <alignment horizontal="center" vertical="center"/>
    </xf>
    <xf numFmtId="0" fontId="33" fillId="31" borderId="17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center" wrapText="1"/>
    </xf>
    <xf numFmtId="0" fontId="29" fillId="33" borderId="17" xfId="0" applyFont="1" applyFill="1" applyBorder="1" applyAlignment="1">
      <alignment horizontal="justify" vertical="center" wrapText="1"/>
    </xf>
    <xf numFmtId="0" fontId="34" fillId="31" borderId="42" xfId="0" applyFont="1" applyFill="1" applyBorder="1" applyAlignment="1">
      <alignment horizontal="center" vertical="center" textRotation="90" wrapText="1"/>
    </xf>
    <xf numFmtId="0" fontId="34" fillId="31" borderId="38" xfId="0" applyFont="1" applyFill="1" applyBorder="1" applyAlignment="1">
      <alignment horizontal="center" vertical="center" textRotation="90" wrapText="1"/>
    </xf>
    <xf numFmtId="0" fontId="34" fillId="31" borderId="40" xfId="0" applyFont="1" applyFill="1" applyBorder="1" applyAlignment="1">
      <alignment horizontal="center" vertical="center" textRotation="90" wrapText="1"/>
    </xf>
    <xf numFmtId="0" fontId="27" fillId="12" borderId="16" xfId="0" applyFont="1" applyFill="1" applyBorder="1" applyAlignment="1">
      <alignment horizontal="center" vertical="center"/>
    </xf>
    <xf numFmtId="0" fontId="33" fillId="31" borderId="16" xfId="0" applyFont="1" applyFill="1" applyBorder="1" applyAlignment="1">
      <alignment horizontal="center" vertical="center" wrapText="1"/>
    </xf>
    <xf numFmtId="0" fontId="29" fillId="33" borderId="16" xfId="0" applyFont="1" applyFill="1" applyBorder="1" applyAlignment="1">
      <alignment horizontal="justify" vertical="center" wrapText="1"/>
    </xf>
    <xf numFmtId="0" fontId="27" fillId="12" borderId="22" xfId="0" applyFont="1" applyFill="1" applyBorder="1" applyAlignment="1">
      <alignment horizontal="center" vertical="center"/>
    </xf>
    <xf numFmtId="0" fontId="33" fillId="31" borderId="22" xfId="0" applyFont="1" applyFill="1" applyBorder="1" applyAlignment="1">
      <alignment horizontal="center" vertical="center" wrapText="1"/>
    </xf>
    <xf numFmtId="0" fontId="24" fillId="3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center" wrapText="1"/>
    </xf>
    <xf numFmtId="0" fontId="27" fillId="13" borderId="17" xfId="0" applyFont="1" applyFill="1" applyBorder="1" applyAlignment="1">
      <alignment horizontal="center" vertical="center"/>
    </xf>
    <xf numFmtId="0" fontId="33" fillId="34" borderId="17" xfId="0" applyFont="1" applyFill="1" applyBorder="1" applyAlignment="1">
      <alignment horizontal="center" vertical="center" wrapText="1"/>
    </xf>
    <xf numFmtId="0" fontId="24" fillId="13" borderId="17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top" wrapText="1"/>
    </xf>
    <xf numFmtId="0" fontId="34" fillId="34" borderId="42" xfId="0" applyFont="1" applyFill="1" applyBorder="1" applyAlignment="1">
      <alignment horizontal="center" vertical="center" textRotation="90"/>
    </xf>
    <xf numFmtId="0" fontId="34" fillId="34" borderId="38" xfId="0" applyFont="1" applyFill="1" applyBorder="1" applyAlignment="1">
      <alignment horizontal="center" vertical="center" textRotation="90"/>
    </xf>
    <xf numFmtId="0" fontId="34" fillId="34" borderId="40" xfId="0" applyFont="1" applyFill="1" applyBorder="1" applyAlignment="1">
      <alignment horizontal="center" vertical="center" textRotation="90"/>
    </xf>
    <xf numFmtId="0" fontId="27" fillId="13" borderId="16" xfId="0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 wrapText="1"/>
    </xf>
    <xf numFmtId="0" fontId="24" fillId="13" borderId="16" xfId="0" applyFont="1" applyFill="1" applyBorder="1" applyAlignment="1">
      <alignment horizontal="justify" vertical="center" wrapText="1"/>
    </xf>
    <xf numFmtId="0" fontId="24" fillId="0" borderId="16" xfId="0" applyFont="1" applyBorder="1" applyAlignment="1">
      <alignment horizontal="justify" vertical="top" wrapText="1"/>
    </xf>
    <xf numFmtId="0" fontId="24" fillId="2" borderId="17" xfId="0" applyFont="1" applyFill="1" applyBorder="1" applyAlignment="1">
      <alignment horizontal="justify" vertical="top" wrapText="1"/>
    </xf>
    <xf numFmtId="0" fontId="27" fillId="36" borderId="17" xfId="0" applyFont="1" applyFill="1" applyBorder="1" applyAlignment="1">
      <alignment horizontal="center" vertical="center"/>
    </xf>
    <xf numFmtId="0" fontId="27" fillId="36" borderId="22" xfId="0" applyFont="1" applyFill="1" applyBorder="1" applyAlignment="1">
      <alignment horizontal="center" vertical="center"/>
    </xf>
    <xf numFmtId="0" fontId="41" fillId="35" borderId="17" xfId="0" applyFont="1" applyFill="1" applyBorder="1" applyAlignment="1">
      <alignment horizontal="center" vertical="center" wrapText="1"/>
    </xf>
    <xf numFmtId="0" fontId="41" fillId="35" borderId="22" xfId="0" applyFont="1" applyFill="1" applyBorder="1" applyAlignment="1">
      <alignment horizontal="center" vertical="center" wrapText="1"/>
    </xf>
    <xf numFmtId="0" fontId="29" fillId="36" borderId="17" xfId="0" applyFont="1" applyFill="1" applyBorder="1" applyAlignment="1">
      <alignment horizontal="justify" vertical="center" wrapText="1"/>
    </xf>
    <xf numFmtId="0" fontId="29" fillId="36" borderId="22" xfId="0" applyFont="1" applyFill="1" applyBorder="1" applyAlignment="1">
      <alignment horizontal="justify" vertical="center" wrapText="1"/>
    </xf>
    <xf numFmtId="0" fontId="29" fillId="0" borderId="22" xfId="0" applyFont="1" applyBorder="1" applyAlignment="1">
      <alignment horizontal="justify" vertical="center" wrapText="1"/>
    </xf>
    <xf numFmtId="0" fontId="43" fillId="35" borderId="42" xfId="0" applyFont="1" applyFill="1" applyBorder="1" applyAlignment="1">
      <alignment horizontal="center" vertical="center" textRotation="90" wrapText="1"/>
    </xf>
    <xf numFmtId="0" fontId="43" fillId="35" borderId="38" xfId="0" applyFont="1" applyFill="1" applyBorder="1" applyAlignment="1">
      <alignment horizontal="center" vertical="center" textRotation="90" wrapText="1"/>
    </xf>
    <xf numFmtId="0" fontId="43" fillId="35" borderId="40" xfId="0" applyFont="1" applyFill="1" applyBorder="1" applyAlignment="1">
      <alignment horizontal="center" vertical="center" textRotation="90" wrapText="1"/>
    </xf>
    <xf numFmtId="0" fontId="27" fillId="36" borderId="16" xfId="0" applyFont="1" applyFill="1" applyBorder="1" applyAlignment="1">
      <alignment horizontal="center" vertical="center"/>
    </xf>
    <xf numFmtId="0" fontId="39" fillId="35" borderId="16" xfId="0" applyFont="1" applyFill="1" applyBorder="1" applyAlignment="1">
      <alignment horizontal="center" vertical="center" wrapText="1"/>
    </xf>
    <xf numFmtId="0" fontId="39" fillId="35" borderId="17" xfId="0" applyFont="1" applyFill="1" applyBorder="1" applyAlignment="1">
      <alignment horizontal="center" vertical="center" wrapText="1"/>
    </xf>
    <xf numFmtId="0" fontId="24" fillId="36" borderId="16" xfId="0" applyFont="1" applyFill="1" applyBorder="1" applyAlignment="1">
      <alignment horizontal="justify" vertical="center" wrapText="1"/>
    </xf>
    <xf numFmtId="0" fontId="24" fillId="36" borderId="17" xfId="0" applyFont="1" applyFill="1" applyBorder="1" applyAlignment="1">
      <alignment horizontal="justify" vertical="center" wrapText="1"/>
    </xf>
    <xf numFmtId="0" fontId="29" fillId="2" borderId="16" xfId="0" applyFont="1" applyFill="1" applyBorder="1" applyAlignment="1">
      <alignment horizontal="center" vertical="center" wrapText="1"/>
    </xf>
    <xf numFmtId="0" fontId="27" fillId="13" borderId="22" xfId="0" applyFont="1" applyFill="1" applyBorder="1" applyAlignment="1">
      <alignment horizontal="center" vertical="center"/>
    </xf>
    <xf numFmtId="0" fontId="33" fillId="34" borderId="22" xfId="0" applyFont="1" applyFill="1" applyBorder="1" applyAlignment="1">
      <alignment horizontal="center" vertical="center" wrapText="1"/>
    </xf>
    <xf numFmtId="0" fontId="24" fillId="1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top" wrapText="1"/>
    </xf>
    <xf numFmtId="0" fontId="27" fillId="37" borderId="17" xfId="0" applyFont="1" applyFill="1" applyBorder="1" applyAlignment="1">
      <alignment horizontal="center" vertical="center"/>
    </xf>
    <xf numFmtId="0" fontId="27" fillId="37" borderId="22" xfId="0" applyFont="1" applyFill="1" applyBorder="1" applyAlignment="1">
      <alignment horizontal="center" vertical="center"/>
    </xf>
    <xf numFmtId="0" fontId="24" fillId="37" borderId="17" xfId="0" applyFont="1" applyFill="1" applyBorder="1" applyAlignment="1">
      <alignment horizontal="justify" vertical="center" wrapText="1"/>
    </xf>
    <xf numFmtId="0" fontId="24" fillId="37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left" vertical="top" wrapText="1"/>
    </xf>
    <xf numFmtId="0" fontId="29" fillId="0" borderId="22" xfId="0" applyFont="1" applyBorder="1" applyAlignment="1">
      <alignment horizontal="left" vertical="top" wrapText="1"/>
    </xf>
    <xf numFmtId="0" fontId="42" fillId="18" borderId="42" xfId="0" applyFont="1" applyFill="1" applyBorder="1" applyAlignment="1">
      <alignment horizontal="center" vertical="center" textRotation="90" wrapText="1"/>
    </xf>
    <xf numFmtId="0" fontId="42" fillId="18" borderId="38" xfId="0" applyFont="1" applyFill="1" applyBorder="1" applyAlignment="1">
      <alignment horizontal="center" vertical="center" textRotation="90" wrapText="1"/>
    </xf>
    <xf numFmtId="0" fontId="42" fillId="18" borderId="40" xfId="0" applyFont="1" applyFill="1" applyBorder="1" applyAlignment="1">
      <alignment horizontal="center" vertical="center" textRotation="90" wrapText="1"/>
    </xf>
    <xf numFmtId="0" fontId="27" fillId="37" borderId="16" xfId="0" applyFont="1" applyFill="1" applyBorder="1" applyAlignment="1">
      <alignment horizontal="center" vertical="center"/>
    </xf>
    <xf numFmtId="0" fontId="33" fillId="18" borderId="16" xfId="0" applyFont="1" applyFill="1" applyBorder="1" applyAlignment="1">
      <alignment horizontal="center" vertical="center" wrapText="1"/>
    </xf>
    <xf numFmtId="0" fontId="24" fillId="37" borderId="16" xfId="0" applyFont="1" applyFill="1" applyBorder="1" applyAlignment="1">
      <alignment horizontal="justify" vertical="center" wrapText="1"/>
    </xf>
    <xf numFmtId="0" fontId="20" fillId="9" borderId="36" xfId="0" applyFont="1" applyFill="1" applyBorder="1" applyAlignment="1">
      <alignment horizontal="center" vertical="center" textRotation="90" wrapText="1"/>
    </xf>
    <xf numFmtId="0" fontId="20" fillId="9" borderId="38" xfId="0" applyFont="1" applyFill="1" applyBorder="1" applyAlignment="1">
      <alignment horizontal="center" vertical="center" textRotation="90" wrapText="1"/>
    </xf>
    <xf numFmtId="0" fontId="20" fillId="9" borderId="40" xfId="0" applyFont="1" applyFill="1" applyBorder="1" applyAlignment="1">
      <alignment horizontal="center" vertical="center" textRotation="90" wrapText="1"/>
    </xf>
    <xf numFmtId="0" fontId="27" fillId="22" borderId="21" xfId="0" applyFont="1" applyFill="1" applyBorder="1" applyAlignment="1">
      <alignment horizontal="center" vertical="center"/>
    </xf>
    <xf numFmtId="0" fontId="27" fillId="22" borderId="17" xfId="0" applyFont="1" applyFill="1" applyBorder="1" applyAlignment="1">
      <alignment horizontal="center" vertical="center"/>
    </xf>
    <xf numFmtId="0" fontId="39" fillId="9" borderId="21" xfId="0" applyFont="1" applyFill="1" applyBorder="1" applyAlignment="1">
      <alignment horizontal="center" vertical="center" wrapText="1"/>
    </xf>
    <xf numFmtId="0" fontId="39" fillId="9" borderId="17" xfId="0" applyFont="1" applyFill="1" applyBorder="1" applyAlignment="1">
      <alignment horizontal="center" vertical="center" wrapText="1"/>
    </xf>
    <xf numFmtId="0" fontId="24" fillId="22" borderId="21" xfId="0" applyFont="1" applyFill="1" applyBorder="1" applyAlignment="1">
      <alignment horizontal="justify" vertical="center" wrapText="1"/>
    </xf>
    <xf numFmtId="0" fontId="24" fillId="22" borderId="17" xfId="0" applyFont="1" applyFill="1" applyBorder="1" applyAlignment="1">
      <alignment horizontal="justify" vertical="center" wrapText="1"/>
    </xf>
    <xf numFmtId="0" fontId="29" fillId="2" borderId="21" xfId="0" applyFont="1" applyFill="1" applyBorder="1" applyAlignment="1">
      <alignment horizontal="justify" vertical="top" wrapText="1"/>
    </xf>
    <xf numFmtId="0" fontId="27" fillId="39" borderId="17" xfId="0" applyFont="1" applyFill="1" applyBorder="1" applyAlignment="1">
      <alignment horizontal="center" vertical="center"/>
    </xf>
    <xf numFmtId="0" fontId="39" fillId="38" borderId="17" xfId="0" applyFont="1" applyFill="1" applyBorder="1" applyAlignment="1">
      <alignment horizontal="center" vertical="center" wrapText="1"/>
    </xf>
    <xf numFmtId="0" fontId="24" fillId="39" borderId="17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top" wrapText="1"/>
    </xf>
    <xf numFmtId="0" fontId="43" fillId="38" borderId="42" xfId="0" applyFont="1" applyFill="1" applyBorder="1" applyAlignment="1">
      <alignment horizontal="center" vertical="center" textRotation="90" wrapText="1"/>
    </xf>
    <xf numFmtId="0" fontId="43" fillId="38" borderId="38" xfId="0" applyFont="1" applyFill="1" applyBorder="1" applyAlignment="1">
      <alignment horizontal="center" vertical="center" textRotation="90" wrapText="1"/>
    </xf>
    <xf numFmtId="0" fontId="43" fillId="38" borderId="44" xfId="0" applyFont="1" applyFill="1" applyBorder="1" applyAlignment="1">
      <alignment horizontal="center" vertical="center" textRotation="90" wrapText="1"/>
    </xf>
    <xf numFmtId="0" fontId="27" fillId="39" borderId="16" xfId="0" applyFont="1" applyFill="1" applyBorder="1" applyAlignment="1">
      <alignment horizontal="center" vertical="center"/>
    </xf>
    <xf numFmtId="0" fontId="39" fillId="38" borderId="16" xfId="0" applyFont="1" applyFill="1" applyBorder="1" applyAlignment="1">
      <alignment horizontal="center" vertical="center" wrapText="1"/>
    </xf>
    <xf numFmtId="0" fontId="24" fillId="39" borderId="16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top" wrapText="1"/>
    </xf>
    <xf numFmtId="0" fontId="27" fillId="39" borderId="8" xfId="0" applyFont="1" applyFill="1" applyBorder="1" applyAlignment="1">
      <alignment horizontal="center" vertical="center"/>
    </xf>
    <xf numFmtId="0" fontId="39" fillId="38" borderId="8" xfId="0" applyFont="1" applyFill="1" applyBorder="1" applyAlignment="1">
      <alignment horizontal="center" vertical="center" wrapText="1"/>
    </xf>
    <xf numFmtId="0" fontId="24" fillId="39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top" wrapText="1"/>
    </xf>
    <xf numFmtId="0" fontId="27" fillId="22" borderId="22" xfId="0" applyFont="1" applyFill="1" applyBorder="1" applyAlignment="1">
      <alignment horizontal="center" vertical="center"/>
    </xf>
    <xf numFmtId="0" fontId="39" fillId="9" borderId="22" xfId="0" applyFont="1" applyFill="1" applyBorder="1" applyAlignment="1">
      <alignment horizontal="center" vertical="center" wrapText="1"/>
    </xf>
    <xf numFmtId="0" fontId="24" fillId="22" borderId="22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left" vertical="top" wrapText="1"/>
    </xf>
    <xf numFmtId="0" fontId="29" fillId="2" borderId="22" xfId="0" applyFont="1" applyFill="1" applyBorder="1" applyAlignment="1">
      <alignment horizontal="left" vertical="top" wrapText="1"/>
    </xf>
    <xf numFmtId="49" fontId="38" fillId="25" borderId="23" xfId="0" applyNumberFormat="1" applyFont="1" applyFill="1" applyBorder="1" applyAlignment="1">
      <alignment horizontal="center" vertical="center" readingOrder="1"/>
    </xf>
    <xf numFmtId="0" fontId="27" fillId="27" borderId="17" xfId="0" applyFont="1" applyFill="1" applyBorder="1" applyAlignment="1">
      <alignment horizontal="center" vertical="center"/>
    </xf>
    <xf numFmtId="0" fontId="24" fillId="27" borderId="17" xfId="0" applyFont="1" applyFill="1" applyBorder="1" applyAlignment="1">
      <alignment horizontal="justify" vertical="center" wrapText="1"/>
    </xf>
    <xf numFmtId="0" fontId="29" fillId="27" borderId="8" xfId="0" applyFont="1" applyFill="1" applyBorder="1" applyAlignment="1">
      <alignment horizontal="left" vertical="center" wrapText="1"/>
    </xf>
    <xf numFmtId="0" fontId="29" fillId="27" borderId="50" xfId="0" applyFont="1" applyFill="1" applyBorder="1" applyAlignment="1">
      <alignment horizontal="left" vertical="center" wrapText="1"/>
    </xf>
    <xf numFmtId="0" fontId="24" fillId="12" borderId="8" xfId="0" applyFont="1" applyFill="1" applyBorder="1" applyAlignment="1">
      <alignment horizontal="center" vertical="center"/>
    </xf>
    <xf numFmtId="0" fontId="24" fillId="12" borderId="50" xfId="0" applyFont="1" applyFill="1" applyBorder="1" applyAlignment="1">
      <alignment horizontal="center" vertical="center"/>
    </xf>
    <xf numFmtId="49" fontId="38" fillId="25" borderId="50" xfId="0" applyNumberFormat="1" applyFont="1" applyFill="1" applyBorder="1" applyAlignment="1">
      <alignment horizontal="center" vertical="center" readingOrder="1"/>
    </xf>
    <xf numFmtId="0" fontId="45" fillId="5" borderId="36" xfId="0" applyFont="1" applyFill="1" applyBorder="1" applyAlignment="1">
      <alignment horizontal="center" vertical="center" textRotation="90" wrapText="1"/>
    </xf>
    <xf numFmtId="0" fontId="45" fillId="5" borderId="38" xfId="0" applyFont="1" applyFill="1" applyBorder="1" applyAlignment="1">
      <alignment horizontal="center" vertical="center" textRotation="90" wrapText="1"/>
    </xf>
    <xf numFmtId="0" fontId="45" fillId="5" borderId="40" xfId="0" applyFont="1" applyFill="1" applyBorder="1" applyAlignment="1">
      <alignment horizontal="center" vertical="center" textRotation="90" wrapText="1"/>
    </xf>
    <xf numFmtId="0" fontId="27" fillId="21" borderId="47" xfId="0" applyFont="1" applyFill="1" applyBorder="1" applyAlignment="1">
      <alignment horizontal="center" vertical="center"/>
    </xf>
    <xf numFmtId="0" fontId="27" fillId="21" borderId="12" xfId="0" applyFont="1" applyFill="1" applyBorder="1" applyAlignment="1">
      <alignment horizontal="center" vertical="center"/>
    </xf>
    <xf numFmtId="0" fontId="33" fillId="5" borderId="21" xfId="0" applyFont="1" applyFill="1" applyBorder="1" applyAlignment="1">
      <alignment horizontal="center" vertical="center" wrapText="1"/>
    </xf>
    <xf numFmtId="0" fontId="33" fillId="5" borderId="17" xfId="0" applyFont="1" applyFill="1" applyBorder="1" applyAlignment="1">
      <alignment horizontal="center" vertical="center" wrapText="1"/>
    </xf>
    <xf numFmtId="0" fontId="24" fillId="21" borderId="21" xfId="0" applyFont="1" applyFill="1" applyBorder="1" applyAlignment="1">
      <alignment horizontal="justify" vertical="center" wrapText="1"/>
    </xf>
    <xf numFmtId="0" fontId="24" fillId="21" borderId="17" xfId="0" applyFont="1" applyFill="1" applyBorder="1" applyAlignment="1">
      <alignment horizontal="justify" vertical="center" wrapText="1"/>
    </xf>
    <xf numFmtId="0" fontId="24" fillId="3" borderId="21" xfId="0" applyFont="1" applyFill="1" applyBorder="1" applyAlignment="1">
      <alignment horizontal="justify" vertical="top" wrapText="1"/>
    </xf>
    <xf numFmtId="0" fontId="24" fillId="3" borderId="17" xfId="0" applyFont="1" applyFill="1" applyBorder="1" applyAlignment="1">
      <alignment horizontal="justify" vertical="top" wrapText="1"/>
    </xf>
    <xf numFmtId="9" fontId="29" fillId="12" borderId="23" xfId="0" applyNumberFormat="1" applyFont="1" applyFill="1" applyBorder="1" applyAlignment="1">
      <alignment horizontal="center" vertical="center" wrapText="1"/>
    </xf>
    <xf numFmtId="0" fontId="29" fillId="12" borderId="16" xfId="0" applyFont="1" applyFill="1" applyBorder="1" applyAlignment="1">
      <alignment horizontal="center" vertical="center" wrapText="1"/>
    </xf>
    <xf numFmtId="0" fontId="27" fillId="27" borderId="8" xfId="0" applyFont="1" applyFill="1" applyBorder="1" applyAlignment="1">
      <alignment horizontal="center" vertical="center"/>
    </xf>
    <xf numFmtId="0" fontId="27" fillId="27" borderId="16" xfId="0" applyFont="1" applyFill="1" applyBorder="1" applyAlignment="1">
      <alignment horizontal="center" vertical="center"/>
    </xf>
    <xf numFmtId="0" fontId="29" fillId="27" borderId="8" xfId="0" applyFont="1" applyFill="1" applyBorder="1" applyAlignment="1">
      <alignment horizontal="left" vertical="center"/>
    </xf>
    <xf numFmtId="0" fontId="29" fillId="27" borderId="16" xfId="0" applyFont="1" applyFill="1" applyBorder="1" applyAlignment="1">
      <alignment horizontal="left" vertical="center"/>
    </xf>
    <xf numFmtId="0" fontId="29" fillId="2" borderId="10" xfId="0" applyFont="1" applyFill="1" applyBorder="1" applyAlignment="1">
      <alignment horizontal="justify" vertical="top" wrapText="1"/>
    </xf>
    <xf numFmtId="0" fontId="24" fillId="12" borderId="16" xfId="0" applyFont="1" applyFill="1" applyBorder="1" applyAlignment="1">
      <alignment horizontal="center" vertical="center"/>
    </xf>
    <xf numFmtId="0" fontId="27" fillId="27" borderId="50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top" wrapText="1"/>
    </xf>
    <xf numFmtId="0" fontId="33" fillId="16" borderId="50" xfId="0" applyFont="1" applyFill="1" applyBorder="1" applyAlignment="1">
      <alignment horizontal="center" vertical="top" wrapText="1"/>
    </xf>
    <xf numFmtId="0" fontId="40" fillId="0" borderId="17" xfId="0" applyFont="1" applyBorder="1" applyAlignment="1">
      <alignment horizontal="center"/>
    </xf>
    <xf numFmtId="0" fontId="24" fillId="33" borderId="17" xfId="0" applyFont="1" applyFill="1" applyBorder="1" applyAlignment="1">
      <alignment horizontal="center" vertical="center"/>
    </xf>
    <xf numFmtId="0" fontId="24" fillId="33" borderId="22" xfId="0" applyFont="1" applyFill="1" applyBorder="1" applyAlignment="1">
      <alignment horizontal="center" vertical="center"/>
    </xf>
    <xf numFmtId="0" fontId="33" fillId="13" borderId="8" xfId="0" applyFont="1" applyFill="1" applyBorder="1" applyAlignment="1">
      <alignment horizontal="center" vertical="center" wrapText="1"/>
    </xf>
    <xf numFmtId="0" fontId="33" fillId="13" borderId="50" xfId="0" applyFont="1" applyFill="1" applyBorder="1" applyAlignment="1">
      <alignment horizontal="center" vertical="center" wrapText="1"/>
    </xf>
    <xf numFmtId="0" fontId="24" fillId="33" borderId="8" xfId="0" applyFont="1" applyFill="1" applyBorder="1" applyAlignment="1">
      <alignment horizontal="left" vertical="center" wrapText="1"/>
    </xf>
    <xf numFmtId="0" fontId="24" fillId="33" borderId="50" xfId="0" applyFont="1" applyFill="1" applyBorder="1" applyAlignment="1">
      <alignment horizontal="left" vertical="center" wrapText="1"/>
    </xf>
    <xf numFmtId="0" fontId="24" fillId="2" borderId="17" xfId="0" applyFont="1" applyFill="1" applyBorder="1" applyAlignment="1">
      <alignment horizontal="center"/>
    </xf>
    <xf numFmtId="0" fontId="24" fillId="2" borderId="22" xfId="0" applyFont="1" applyFill="1" applyBorder="1" applyAlignment="1">
      <alignment horizontal="center"/>
    </xf>
    <xf numFmtId="0" fontId="45" fillId="31" borderId="46" xfId="0" applyFont="1" applyFill="1" applyBorder="1" applyAlignment="1">
      <alignment horizontal="center" vertical="center" textRotation="90" wrapText="1"/>
    </xf>
    <xf numFmtId="0" fontId="45" fillId="31" borderId="48" xfId="0" applyFont="1" applyFill="1" applyBorder="1" applyAlignment="1">
      <alignment horizontal="center" vertical="center" textRotation="90" wrapText="1"/>
    </xf>
    <xf numFmtId="0" fontId="45" fillId="31" borderId="49" xfId="0" applyFont="1" applyFill="1" applyBorder="1" applyAlignment="1">
      <alignment horizontal="center" vertical="center" textRotation="90" wrapText="1"/>
    </xf>
    <xf numFmtId="0" fontId="24" fillId="33" borderId="21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center" vertical="center" wrapText="1"/>
    </xf>
    <xf numFmtId="0" fontId="33" fillId="13" borderId="21" xfId="0" applyFont="1" applyFill="1" applyBorder="1" applyAlignment="1">
      <alignment horizontal="center" vertical="center" wrapText="1"/>
    </xf>
    <xf numFmtId="0" fontId="33" fillId="13" borderId="17" xfId="0" applyFont="1" applyFill="1" applyBorder="1" applyAlignment="1">
      <alignment horizontal="center" vertical="center" wrapText="1"/>
    </xf>
    <xf numFmtId="0" fontId="24" fillId="33" borderId="21" xfId="0" applyFont="1" applyFill="1" applyBorder="1" applyAlignment="1">
      <alignment horizontal="left" vertical="center" wrapText="1"/>
    </xf>
    <xf numFmtId="0" fontId="24" fillId="33" borderId="17" xfId="0" applyFont="1" applyFill="1" applyBorder="1" applyAlignment="1">
      <alignment horizontal="left" vertical="center" wrapText="1"/>
    </xf>
    <xf numFmtId="0" fontId="24" fillId="2" borderId="21" xfId="0" applyFont="1" applyFill="1" applyBorder="1" applyAlignment="1">
      <alignment horizontal="center"/>
    </xf>
    <xf numFmtId="0" fontId="24" fillId="33" borderId="8" xfId="0" applyFont="1" applyFill="1" applyBorder="1" applyAlignment="1">
      <alignment horizontal="center" vertical="center"/>
    </xf>
    <xf numFmtId="0" fontId="24" fillId="33" borderId="10" xfId="0" applyFont="1" applyFill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 wrapText="1"/>
    </xf>
    <xf numFmtId="0" fontId="24" fillId="33" borderId="16" xfId="0" applyFont="1" applyFill="1" applyBorder="1" applyAlignment="1">
      <alignment horizontal="left" vertical="center" wrapText="1"/>
    </xf>
    <xf numFmtId="0" fontId="24" fillId="2" borderId="14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0" fontId="27" fillId="21" borderId="22" xfId="0" applyFont="1" applyFill="1" applyBorder="1" applyAlignment="1">
      <alignment horizontal="center" vertical="center"/>
    </xf>
    <xf numFmtId="0" fontId="33" fillId="5" borderId="22" xfId="0" applyFont="1" applyFill="1" applyBorder="1" applyAlignment="1">
      <alignment horizontal="center" vertical="center" wrapText="1"/>
    </xf>
    <xf numFmtId="0" fontId="24" fillId="21" borderId="8" xfId="0" applyFont="1" applyFill="1" applyBorder="1" applyAlignment="1">
      <alignment horizontal="left" vertical="center" wrapText="1"/>
    </xf>
    <xf numFmtId="0" fontId="24" fillId="21" borderId="50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horizontal="justify" vertical="top" wrapText="1"/>
    </xf>
    <xf numFmtId="0" fontId="24" fillId="3" borderId="50" xfId="0" applyFont="1" applyFill="1" applyBorder="1" applyAlignment="1">
      <alignment horizontal="justify" vertical="top" wrapText="1"/>
    </xf>
    <xf numFmtId="0" fontId="44" fillId="16" borderId="36" xfId="0" applyFont="1" applyFill="1" applyBorder="1" applyAlignment="1">
      <alignment horizontal="center" vertical="center" textRotation="90"/>
    </xf>
    <xf numFmtId="0" fontId="44" fillId="16" borderId="38" xfId="0" applyFont="1" applyFill="1" applyBorder="1" applyAlignment="1">
      <alignment horizontal="center" vertical="center" textRotation="90"/>
    </xf>
    <xf numFmtId="0" fontId="44" fillId="16" borderId="40" xfId="0" applyFont="1" applyFill="1" applyBorder="1" applyAlignment="1">
      <alignment horizontal="center" vertical="center" textRotation="90"/>
    </xf>
    <xf numFmtId="0" fontId="27" fillId="27" borderId="21" xfId="0" applyFont="1" applyFill="1" applyBorder="1" applyAlignment="1">
      <alignment horizontal="center" vertical="center"/>
    </xf>
    <xf numFmtId="0" fontId="33" fillId="16" borderId="21" xfId="0" applyFont="1" applyFill="1" applyBorder="1" applyAlignment="1">
      <alignment horizontal="center" vertical="center" wrapText="1"/>
    </xf>
    <xf numFmtId="0" fontId="29" fillId="27" borderId="21" xfId="0" applyFont="1" applyFill="1" applyBorder="1" applyAlignment="1">
      <alignment horizontal="justify" vertical="center" wrapText="1"/>
    </xf>
    <xf numFmtId="0" fontId="27" fillId="0" borderId="13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2" fontId="27" fillId="0" borderId="17" xfId="0" applyNumberFormat="1" applyFont="1" applyFill="1" applyBorder="1" applyAlignment="1">
      <alignment horizontal="center"/>
    </xf>
    <xf numFmtId="2" fontId="47" fillId="0" borderId="17" xfId="0" applyNumberFormat="1" applyFont="1" applyFill="1" applyBorder="1" applyAlignment="1" applyProtection="1">
      <alignment horizontal="center"/>
      <protection hidden="1"/>
    </xf>
    <xf numFmtId="0" fontId="46" fillId="0" borderId="13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2" fontId="27" fillId="0" borderId="13" xfId="0" applyNumberFormat="1" applyFont="1" applyFill="1" applyBorder="1" applyAlignment="1">
      <alignment horizontal="center"/>
    </xf>
    <xf numFmtId="2" fontId="27" fillId="0" borderId="11" xfId="0" applyNumberFormat="1" applyFont="1" applyFill="1" applyBorder="1" applyAlignment="1">
      <alignment horizontal="center"/>
    </xf>
    <xf numFmtId="2" fontId="27" fillId="0" borderId="12" xfId="0" applyNumberFormat="1" applyFont="1" applyFill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7" fillId="0" borderId="13" xfId="0" applyFont="1" applyFill="1" applyBorder="1" applyAlignment="1">
      <alignment horizontal="center" wrapText="1"/>
    </xf>
    <xf numFmtId="0" fontId="27" fillId="0" borderId="11" xfId="0" applyFont="1" applyFill="1" applyBorder="1" applyAlignment="1">
      <alignment horizontal="center" wrapText="1"/>
    </xf>
    <xf numFmtId="0" fontId="27" fillId="0" borderId="12" xfId="0" applyFont="1" applyFill="1" applyBorder="1" applyAlignment="1">
      <alignment horizontal="center" wrapText="1"/>
    </xf>
    <xf numFmtId="0" fontId="27" fillId="2" borderId="17" xfId="0" applyFont="1" applyFill="1" applyBorder="1" applyAlignment="1">
      <alignment horizontal="center"/>
    </xf>
    <xf numFmtId="0" fontId="27" fillId="33" borderId="17" xfId="0" applyFont="1" applyFill="1" applyBorder="1" applyAlignment="1">
      <alignment horizontal="center"/>
    </xf>
    <xf numFmtId="0" fontId="27" fillId="33" borderId="17" xfId="0" applyFont="1" applyFill="1" applyBorder="1" applyAlignment="1">
      <alignment horizontal="center" vertical="center"/>
    </xf>
    <xf numFmtId="0" fontId="27" fillId="0" borderId="11" xfId="0" applyFont="1" applyBorder="1" applyAlignment="1">
      <alignment horizontal="center"/>
    </xf>
    <xf numFmtId="0" fontId="24" fillId="33" borderId="45" xfId="0" applyFont="1" applyFill="1" applyBorder="1" applyAlignment="1">
      <alignment horizontal="left" vertical="center" wrapText="1"/>
    </xf>
    <xf numFmtId="0" fontId="24" fillId="33" borderId="51" xfId="0" applyFont="1" applyFill="1" applyBorder="1" applyAlignment="1">
      <alignment horizontal="left" vertical="center" wrapText="1"/>
    </xf>
    <xf numFmtId="0" fontId="29" fillId="27" borderId="45" xfId="0" applyFont="1" applyFill="1" applyBorder="1" applyAlignment="1">
      <alignment horizontal="left" vertical="center"/>
    </xf>
    <xf numFmtId="0" fontId="29" fillId="27" borderId="43" xfId="0" applyFont="1" applyFill="1" applyBorder="1" applyAlignment="1">
      <alignment horizontal="left" vertical="center"/>
    </xf>
    <xf numFmtId="0" fontId="29" fillId="27" borderId="45" xfId="0" applyFont="1" applyFill="1" applyBorder="1" applyAlignment="1">
      <alignment horizontal="left" vertical="center" wrapText="1"/>
    </xf>
    <xf numFmtId="0" fontId="29" fillId="27" borderId="51" xfId="0" applyFont="1" applyFill="1" applyBorder="1" applyAlignment="1">
      <alignment horizontal="left" vertical="center" wrapText="1"/>
    </xf>
    <xf numFmtId="0" fontId="24" fillId="21" borderId="37" xfId="0" applyFont="1" applyFill="1" applyBorder="1" applyAlignment="1">
      <alignment horizontal="justify" vertical="center" wrapText="1"/>
    </xf>
    <xf numFmtId="0" fontId="24" fillId="21" borderId="39" xfId="0" applyFont="1" applyFill="1" applyBorder="1" applyAlignment="1">
      <alignment horizontal="justify" vertical="center" wrapText="1"/>
    </xf>
    <xf numFmtId="0" fontId="24" fillId="21" borderId="41" xfId="0" applyFont="1" applyFill="1" applyBorder="1" applyAlignment="1">
      <alignment horizontal="justify" vertical="center" wrapText="1"/>
    </xf>
    <xf numFmtId="0" fontId="24" fillId="33" borderId="37" xfId="0" applyFont="1" applyFill="1" applyBorder="1" applyAlignment="1">
      <alignment horizontal="left" vertical="center" wrapText="1"/>
    </xf>
    <xf numFmtId="0" fontId="24" fillId="33" borderId="39" xfId="0" applyFont="1" applyFill="1" applyBorder="1" applyAlignment="1">
      <alignment horizontal="left" vertical="center" wrapText="1"/>
    </xf>
    <xf numFmtId="0" fontId="24" fillId="33" borderId="43" xfId="0" applyFont="1" applyFill="1" applyBorder="1" applyAlignment="1">
      <alignment horizontal="left" vertical="center" wrapText="1"/>
    </xf>
    <xf numFmtId="0" fontId="24" fillId="22" borderId="39" xfId="0" applyFont="1" applyFill="1" applyBorder="1" applyAlignment="1">
      <alignment horizontal="justify" vertical="center" wrapText="1"/>
    </xf>
    <xf numFmtId="0" fontId="24" fillId="22" borderId="41" xfId="0" applyFont="1" applyFill="1" applyBorder="1" applyAlignment="1">
      <alignment horizontal="justify" vertical="center" wrapText="1"/>
    </xf>
    <xf numFmtId="0" fontId="29" fillId="27" borderId="37" xfId="0" applyFont="1" applyFill="1" applyBorder="1" applyAlignment="1">
      <alignment horizontal="justify" vertical="center" wrapText="1"/>
    </xf>
    <xf numFmtId="0" fontId="29" fillId="27" borderId="39" xfId="0" applyFont="1" applyFill="1" applyBorder="1" applyAlignment="1">
      <alignment horizontal="justify" vertical="center" wrapText="1"/>
    </xf>
    <xf numFmtId="0" fontId="24" fillId="27" borderId="39" xfId="0" applyFont="1" applyFill="1" applyBorder="1" applyAlignment="1">
      <alignment horizontal="justify" vertical="center" wrapText="1"/>
    </xf>
    <xf numFmtId="0" fontId="29" fillId="37" borderId="39" xfId="0" applyFont="1" applyFill="1" applyBorder="1" applyAlignment="1">
      <alignment horizontal="justify" vertical="center" wrapText="1"/>
    </xf>
    <xf numFmtId="0" fontId="29" fillId="37" borderId="41" xfId="0" applyFont="1" applyFill="1" applyBorder="1" applyAlignment="1">
      <alignment horizontal="justify" vertical="center" wrapText="1"/>
    </xf>
    <xf numFmtId="0" fontId="29" fillId="39" borderId="43" xfId="0" applyFont="1" applyFill="1" applyBorder="1" applyAlignment="1">
      <alignment horizontal="justify" vertical="center" wrapText="1"/>
    </xf>
    <xf numFmtId="0" fontId="29" fillId="39" borderId="39" xfId="0" applyFont="1" applyFill="1" applyBorder="1" applyAlignment="1">
      <alignment horizontal="justify" vertical="center" wrapText="1"/>
    </xf>
    <xf numFmtId="0" fontId="29" fillId="39" borderId="45" xfId="0" applyFont="1" applyFill="1" applyBorder="1" applyAlignment="1">
      <alignment horizontal="justify" vertical="center" wrapText="1"/>
    </xf>
    <xf numFmtId="0" fontId="24" fillId="22" borderId="37" xfId="0" applyFont="1" applyFill="1" applyBorder="1" applyAlignment="1">
      <alignment horizontal="justify" vertical="center" wrapText="1"/>
    </xf>
    <xf numFmtId="0" fontId="24" fillId="13" borderId="39" xfId="0" applyFont="1" applyFill="1" applyBorder="1" applyAlignment="1">
      <alignment horizontal="justify" vertical="center" wrapText="1"/>
    </xf>
    <xf numFmtId="0" fontId="24" fillId="13" borderId="41" xfId="0" applyFont="1" applyFill="1" applyBorder="1" applyAlignment="1">
      <alignment horizontal="justify" vertical="center" wrapText="1"/>
    </xf>
    <xf numFmtId="0" fontId="24" fillId="36" borderId="43" xfId="0" applyFont="1" applyFill="1" applyBorder="1" applyAlignment="1">
      <alignment horizontal="justify" vertical="center" wrapText="1"/>
    </xf>
    <xf numFmtId="0" fontId="24" fillId="36" borderId="39" xfId="0" applyFont="1" applyFill="1" applyBorder="1" applyAlignment="1">
      <alignment horizontal="justify" vertical="center" wrapText="1"/>
    </xf>
    <xf numFmtId="0" fontId="29" fillId="36" borderId="39" xfId="0" applyFont="1" applyFill="1" applyBorder="1" applyAlignment="1">
      <alignment horizontal="justify" vertical="center" wrapText="1"/>
    </xf>
    <xf numFmtId="0" fontId="29" fillId="36" borderId="41" xfId="0" applyFont="1" applyFill="1" applyBorder="1" applyAlignment="1">
      <alignment horizontal="justify" vertical="center" wrapText="1"/>
    </xf>
    <xf numFmtId="0" fontId="29" fillId="37" borderId="43" xfId="0" applyFont="1" applyFill="1" applyBorder="1" applyAlignment="1">
      <alignment horizontal="justify" vertical="center" wrapText="1"/>
    </xf>
    <xf numFmtId="0" fontId="24" fillId="33" borderId="39" xfId="0" applyFont="1" applyFill="1" applyBorder="1" applyAlignment="1">
      <alignment horizontal="justify" vertical="center" wrapText="1"/>
    </xf>
    <xf numFmtId="0" fontId="24" fillId="33" borderId="41" xfId="0" applyFont="1" applyFill="1" applyBorder="1" applyAlignment="1">
      <alignment horizontal="justify" vertical="center" wrapText="1"/>
    </xf>
    <xf numFmtId="0" fontId="24" fillId="13" borderId="43" xfId="0" applyFont="1" applyFill="1" applyBorder="1" applyAlignment="1">
      <alignment horizontal="justify" vertical="center" wrapText="1"/>
    </xf>
    <xf numFmtId="0" fontId="29" fillId="32" borderId="39" xfId="0" applyFont="1" applyFill="1" applyBorder="1" applyAlignment="1">
      <alignment horizontal="justify" vertical="center" wrapText="1"/>
    </xf>
    <xf numFmtId="0" fontId="29" fillId="32" borderId="41" xfId="0" applyFont="1" applyFill="1" applyBorder="1" applyAlignment="1">
      <alignment horizontal="justify" vertical="center" wrapText="1"/>
    </xf>
    <xf numFmtId="0" fontId="29" fillId="33" borderId="43" xfId="0" applyFont="1" applyFill="1" applyBorder="1" applyAlignment="1">
      <alignment horizontal="justify" vertical="center" wrapText="1"/>
    </xf>
    <xf numFmtId="0" fontId="29" fillId="33" borderId="39" xfId="0" applyFont="1" applyFill="1" applyBorder="1" applyAlignment="1">
      <alignment horizontal="justify" vertical="center" wrapText="1"/>
    </xf>
    <xf numFmtId="0" fontId="29" fillId="30" borderId="39" xfId="0" applyFont="1" applyFill="1" applyBorder="1" applyAlignment="1">
      <alignment horizontal="justify" vertical="center" wrapText="1"/>
    </xf>
    <xf numFmtId="0" fontId="29" fillId="30" borderId="45" xfId="0" applyFont="1" applyFill="1" applyBorder="1" applyAlignment="1">
      <alignment horizontal="justify" vertical="center" wrapText="1"/>
    </xf>
    <xf numFmtId="0" fontId="29" fillId="32" borderId="37" xfId="0" applyFont="1" applyFill="1" applyBorder="1" applyAlignment="1">
      <alignment horizontal="justify" vertical="center" wrapText="1"/>
    </xf>
    <xf numFmtId="0" fontId="29" fillId="29" borderId="39" xfId="0" applyFont="1" applyFill="1" applyBorder="1" applyAlignment="1">
      <alignment horizontal="justify" vertical="center" wrapText="1"/>
    </xf>
    <xf numFmtId="0" fontId="29" fillId="29" borderId="41" xfId="0" applyFont="1" applyFill="1" applyBorder="1" applyAlignment="1">
      <alignment horizontal="justify" vertical="center" wrapText="1"/>
    </xf>
    <xf numFmtId="0" fontId="29" fillId="30" borderId="43" xfId="0" applyFont="1" applyFill="1" applyBorder="1" applyAlignment="1">
      <alignment horizontal="justify" vertical="center" wrapText="1"/>
    </xf>
    <xf numFmtId="0" fontId="24" fillId="30" borderId="39" xfId="0" applyFont="1" applyFill="1" applyBorder="1" applyAlignment="1">
      <alignment horizontal="justify" vertical="center" wrapText="1"/>
    </xf>
    <xf numFmtId="0" fontId="29" fillId="27" borderId="29" xfId="0" applyFont="1" applyFill="1" applyBorder="1" applyAlignment="1">
      <alignment horizontal="justify" vertical="center" wrapText="1"/>
    </xf>
    <xf numFmtId="0" fontId="29" fillId="27" borderId="33" xfId="0" applyFont="1" applyFill="1" applyBorder="1" applyAlignment="1">
      <alignment horizontal="justify" vertical="center" wrapText="1"/>
    </xf>
    <xf numFmtId="0" fontId="29" fillId="21" borderId="27" xfId="0" applyFont="1" applyFill="1" applyBorder="1" applyAlignment="1">
      <alignment horizontal="justify" vertical="center" wrapText="1"/>
    </xf>
    <xf numFmtId="0" fontId="29" fillId="21" borderId="29" xfId="0" applyFont="1" applyFill="1" applyBorder="1" applyAlignment="1">
      <alignment horizontal="justify" vertical="center" wrapText="1"/>
    </xf>
    <xf numFmtId="0" fontId="29" fillId="21" borderId="35" xfId="0" applyFont="1" applyFill="1" applyBorder="1" applyAlignment="1">
      <alignment horizontal="justify" vertical="center" wrapText="1"/>
    </xf>
    <xf numFmtId="0" fontId="29" fillId="29" borderId="37" xfId="0" applyFont="1" applyFill="1" applyBorder="1" applyAlignment="1">
      <alignment horizontal="justify" vertical="center" wrapText="1"/>
    </xf>
    <xf numFmtId="0" fontId="29" fillId="22" borderId="29" xfId="0" applyFont="1" applyFill="1" applyBorder="1" applyAlignment="1">
      <alignment horizontal="justify" vertical="center" wrapText="1"/>
    </xf>
    <xf numFmtId="0" fontId="29" fillId="22" borderId="33" xfId="0" applyFont="1" applyFill="1" applyBorder="1" applyAlignment="1">
      <alignment horizontal="justify" vertical="center" wrapText="1"/>
    </xf>
    <xf numFmtId="0" fontId="29" fillId="27" borderId="27" xfId="0" applyFont="1" applyFill="1" applyBorder="1" applyAlignment="1">
      <alignment horizontal="justify" vertical="center" wrapText="1"/>
    </xf>
    <xf numFmtId="0" fontId="29" fillId="27" borderId="34" xfId="0" applyFont="1" applyFill="1" applyBorder="1" applyAlignment="1">
      <alignment horizontal="justify" vertical="center" wrapText="1"/>
    </xf>
    <xf numFmtId="0" fontId="37" fillId="19" borderId="39" xfId="0" applyFont="1" applyFill="1" applyBorder="1" applyAlignment="1">
      <alignment horizontal="justify" vertical="center" wrapText="1"/>
    </xf>
    <xf numFmtId="0" fontId="37" fillId="19" borderId="41" xfId="0" applyFont="1" applyFill="1" applyBorder="1" applyAlignment="1">
      <alignment horizontal="justify" vertical="center" wrapText="1"/>
    </xf>
    <xf numFmtId="0" fontId="29" fillId="22" borderId="52" xfId="0" applyFont="1" applyFill="1" applyBorder="1" applyAlignment="1">
      <alignment horizontal="justify" vertical="center" wrapText="1"/>
    </xf>
    <xf numFmtId="0" fontId="37" fillId="19" borderId="37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 readingOrder="1"/>
    </xf>
    <xf numFmtId="0" fontId="28" fillId="5" borderId="36" xfId="0" applyFont="1" applyFill="1" applyBorder="1" applyAlignment="1">
      <alignment horizontal="center" vertical="center" textRotation="90" wrapText="1"/>
    </xf>
    <xf numFmtId="0" fontId="28" fillId="5" borderId="38" xfId="0" applyFont="1" applyFill="1" applyBorder="1" applyAlignment="1">
      <alignment horizontal="center" vertical="center" textRotation="90" wrapText="1"/>
    </xf>
    <xf numFmtId="0" fontId="28" fillId="5" borderId="40" xfId="0" applyFont="1" applyFill="1" applyBorder="1" applyAlignment="1">
      <alignment horizontal="center" vertical="center" textRotation="90" wrapText="1"/>
    </xf>
    <xf numFmtId="0" fontId="26" fillId="0" borderId="37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48" fillId="2" borderId="0" xfId="0" applyFont="1" applyFill="1"/>
  </cellXfs>
  <cellStyles count="1">
    <cellStyle name="Normal" xfId="0" builtinId="0"/>
  </cellStyles>
  <dxfs count="5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1FFCD"/>
      <color rgb="FFD2AE2C"/>
      <color rgb="FFFACE33"/>
      <color rgb="FFCFFFD4"/>
      <color rgb="FFDBAD30"/>
      <color rgb="FFF7BB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20879</xdr:rowOff>
    </xdr:from>
    <xdr:to>
      <xdr:col>2</xdr:col>
      <xdr:colOff>1574800</xdr:colOff>
      <xdr:row>4</xdr:row>
      <xdr:rowOff>1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11379"/>
          <a:ext cx="2108200" cy="753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415880</xdr:colOff>
      <xdr:row>1</xdr:row>
      <xdr:rowOff>53662</xdr:rowOff>
    </xdr:from>
    <xdr:to>
      <xdr:col>15</xdr:col>
      <xdr:colOff>509788</xdr:colOff>
      <xdr:row>4</xdr:row>
      <xdr:rowOff>228439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21584" y="241479"/>
          <a:ext cx="2267218" cy="9260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20878</xdr:rowOff>
    </xdr:from>
    <xdr:to>
      <xdr:col>2</xdr:col>
      <xdr:colOff>1574800</xdr:colOff>
      <xdr:row>4</xdr:row>
      <xdr:rowOff>54127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98678"/>
          <a:ext cx="2209800" cy="807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8" y="510194"/>
          <a:ext cx="948105" cy="869710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7" name="6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330679" y="500673"/>
          <a:ext cx="885825" cy="854808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-0.249977111117893"/>
  </sheetPr>
  <dimension ref="B2:AX234"/>
  <sheetViews>
    <sheetView topLeftCell="A88" zoomScale="78" zoomScaleNormal="78" zoomScalePageLayoutView="78" workbookViewId="0">
      <selection activeCell="X12" sqref="X12:Y12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126" t="s">
        <v>0</v>
      </c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</row>
    <row r="3" spans="2:50" ht="23.25" x14ac:dyDescent="0.35">
      <c r="B3" s="127"/>
      <c r="C3" s="128"/>
      <c r="D3" s="131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32"/>
      <c r="AX3" s="133"/>
    </row>
    <row r="4" spans="2:50" ht="23.25" x14ac:dyDescent="0.35">
      <c r="B4" s="129"/>
      <c r="C4" s="130"/>
      <c r="D4" s="136" t="s">
        <v>2</v>
      </c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8"/>
      <c r="AX4" s="134"/>
    </row>
    <row r="5" spans="2:50" ht="24" thickBot="1" x14ac:dyDescent="0.4">
      <c r="B5" s="129"/>
      <c r="C5" s="130"/>
      <c r="D5" s="139" t="s">
        <v>276</v>
      </c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1"/>
      <c r="AX5" s="135"/>
    </row>
    <row r="6" spans="2:50" x14ac:dyDescent="0.25">
      <c r="B6" s="125" t="s">
        <v>3</v>
      </c>
      <c r="C6" s="124" t="s">
        <v>4</v>
      </c>
      <c r="D6" s="124" t="s">
        <v>5</v>
      </c>
      <c r="E6" s="3"/>
      <c r="F6" s="124" t="s">
        <v>6</v>
      </c>
      <c r="G6" s="4"/>
      <c r="H6" s="124" t="s">
        <v>7</v>
      </c>
      <c r="I6" s="124" t="s">
        <v>8</v>
      </c>
      <c r="K6" s="124" t="s">
        <v>9</v>
      </c>
      <c r="L6" s="124"/>
      <c r="M6" s="124"/>
      <c r="N6" s="123" t="s">
        <v>10</v>
      </c>
      <c r="O6" s="123"/>
      <c r="P6" s="123"/>
      <c r="Q6" s="123" t="s">
        <v>11</v>
      </c>
      <c r="R6" s="123"/>
      <c r="S6" s="123"/>
      <c r="T6" s="123" t="s">
        <v>12</v>
      </c>
      <c r="U6" s="123"/>
      <c r="V6" s="123"/>
      <c r="W6" s="123" t="s">
        <v>13</v>
      </c>
      <c r="X6" s="123"/>
      <c r="Y6" s="123"/>
      <c r="Z6" s="123" t="s">
        <v>14</v>
      </c>
      <c r="AA6" s="123"/>
      <c r="AB6" s="123"/>
      <c r="AC6" s="123" t="s">
        <v>15</v>
      </c>
      <c r="AD6" s="123"/>
      <c r="AE6" s="123"/>
      <c r="AF6" s="123" t="s">
        <v>16</v>
      </c>
      <c r="AG6" s="123"/>
      <c r="AH6" s="123"/>
      <c r="AI6" s="123" t="s">
        <v>17</v>
      </c>
      <c r="AJ6" s="123"/>
      <c r="AK6" s="123"/>
      <c r="AL6" s="123" t="s">
        <v>18</v>
      </c>
      <c r="AM6" s="123"/>
      <c r="AN6" s="123"/>
      <c r="AO6" s="123" t="s">
        <v>19</v>
      </c>
      <c r="AP6" s="123"/>
      <c r="AQ6" s="123"/>
      <c r="AR6" s="123" t="s">
        <v>20</v>
      </c>
      <c r="AS6" s="123"/>
      <c r="AT6" s="123"/>
      <c r="AV6" s="116" t="s">
        <v>21</v>
      </c>
      <c r="AW6" s="117"/>
      <c r="AX6" s="118"/>
    </row>
    <row r="7" spans="2:50" ht="15.75" x14ac:dyDescent="0.25">
      <c r="B7" s="125"/>
      <c r="C7" s="124"/>
      <c r="D7" s="124"/>
      <c r="E7" s="3"/>
      <c r="F7" s="124"/>
      <c r="G7" s="4"/>
      <c r="H7" s="124"/>
      <c r="I7" s="124"/>
      <c r="K7" s="5" t="s">
        <v>22</v>
      </c>
      <c r="L7" s="70" t="s">
        <v>23</v>
      </c>
      <c r="M7" s="70"/>
      <c r="N7" s="6" t="s">
        <v>22</v>
      </c>
      <c r="O7" s="122" t="s">
        <v>23</v>
      </c>
      <c r="P7" s="122"/>
      <c r="Q7" s="6" t="s">
        <v>22</v>
      </c>
      <c r="R7" s="115" t="s">
        <v>23</v>
      </c>
      <c r="S7" s="115"/>
      <c r="T7" s="6" t="s">
        <v>22</v>
      </c>
      <c r="U7" s="115" t="s">
        <v>23</v>
      </c>
      <c r="V7" s="115"/>
      <c r="W7" s="6" t="s">
        <v>22</v>
      </c>
      <c r="X7" s="115" t="s">
        <v>23</v>
      </c>
      <c r="Y7" s="115"/>
      <c r="Z7" s="6" t="s">
        <v>22</v>
      </c>
      <c r="AA7" s="115" t="s">
        <v>23</v>
      </c>
      <c r="AB7" s="115"/>
      <c r="AC7" s="6" t="s">
        <v>22</v>
      </c>
      <c r="AD7" s="122" t="s">
        <v>23</v>
      </c>
      <c r="AE7" s="122"/>
      <c r="AF7" s="6" t="s">
        <v>22</v>
      </c>
      <c r="AG7" s="115" t="s">
        <v>23</v>
      </c>
      <c r="AH7" s="115"/>
      <c r="AI7" s="6" t="s">
        <v>22</v>
      </c>
      <c r="AJ7" s="115" t="s">
        <v>23</v>
      </c>
      <c r="AK7" s="115"/>
      <c r="AL7" s="6" t="s">
        <v>22</v>
      </c>
      <c r="AM7" s="115" t="s">
        <v>23</v>
      </c>
      <c r="AN7" s="115"/>
      <c r="AO7" s="6" t="s">
        <v>22</v>
      </c>
      <c r="AP7" s="115" t="s">
        <v>23</v>
      </c>
      <c r="AQ7" s="115"/>
      <c r="AR7" s="6" t="s">
        <v>22</v>
      </c>
      <c r="AS7" s="115" t="s">
        <v>23</v>
      </c>
      <c r="AT7" s="115"/>
      <c r="AV7" s="119"/>
      <c r="AW7" s="120"/>
      <c r="AX7" s="121"/>
    </row>
    <row r="8" spans="2:50" ht="18" customHeight="1" x14ac:dyDescent="0.25">
      <c r="B8" s="62" t="s">
        <v>24</v>
      </c>
      <c r="C8" s="72">
        <v>1</v>
      </c>
      <c r="D8" s="97" t="s">
        <v>25</v>
      </c>
      <c r="F8" s="97" t="s">
        <v>26</v>
      </c>
      <c r="H8" s="77" t="s">
        <v>27</v>
      </c>
      <c r="I8" s="78" t="s">
        <v>28</v>
      </c>
      <c r="K8" s="7"/>
      <c r="L8" s="53"/>
      <c r="M8" s="53"/>
      <c r="N8" s="7"/>
      <c r="O8" s="53"/>
      <c r="P8" s="53"/>
      <c r="Q8" s="7"/>
      <c r="R8" s="53"/>
      <c r="S8" s="53"/>
      <c r="T8" s="7"/>
      <c r="U8" s="53"/>
      <c r="V8" s="53"/>
      <c r="W8" s="7"/>
      <c r="X8" s="53"/>
      <c r="Y8" s="53"/>
      <c r="Z8" s="7"/>
      <c r="AA8" s="53"/>
      <c r="AB8" s="53"/>
      <c r="AC8" s="7"/>
      <c r="AD8" s="53"/>
      <c r="AE8" s="53"/>
      <c r="AF8" s="7"/>
      <c r="AG8" s="53"/>
      <c r="AH8" s="53"/>
      <c r="AI8" s="7"/>
      <c r="AJ8" s="53"/>
      <c r="AK8" s="53"/>
      <c r="AL8" s="7"/>
      <c r="AM8" s="54"/>
      <c r="AN8" s="55"/>
      <c r="AO8" s="7"/>
      <c r="AP8" s="54"/>
      <c r="AQ8" s="55"/>
      <c r="AR8" s="7"/>
      <c r="AS8" s="54"/>
      <c r="AT8" s="55"/>
      <c r="AV8" s="56"/>
      <c r="AW8" s="57"/>
      <c r="AX8" s="58"/>
    </row>
    <row r="9" spans="2:50" ht="18" customHeight="1" x14ac:dyDescent="0.25">
      <c r="B9" s="62"/>
      <c r="C9" s="72"/>
      <c r="D9" s="97"/>
      <c r="F9" s="97"/>
      <c r="H9" s="77"/>
      <c r="I9" s="78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V9" s="59"/>
      <c r="AW9" s="60"/>
      <c r="AX9" s="61"/>
    </row>
    <row r="10" spans="2:50" ht="18" customHeight="1" x14ac:dyDescent="0.25">
      <c r="B10" s="62"/>
      <c r="C10" s="72">
        <v>2</v>
      </c>
      <c r="D10" s="97" t="s">
        <v>29</v>
      </c>
      <c r="F10" s="97" t="s">
        <v>30</v>
      </c>
      <c r="H10" s="77" t="s">
        <v>31</v>
      </c>
      <c r="I10" s="78" t="s">
        <v>28</v>
      </c>
      <c r="K10" s="7"/>
      <c r="L10" s="53"/>
      <c r="M10" s="53"/>
      <c r="N10" s="7"/>
      <c r="O10" s="53"/>
      <c r="P10" s="53"/>
      <c r="Q10" s="7"/>
      <c r="R10" s="53"/>
      <c r="S10" s="53"/>
      <c r="T10" s="7"/>
      <c r="U10" s="53"/>
      <c r="V10" s="53"/>
      <c r="W10" s="7"/>
      <c r="X10" s="53"/>
      <c r="Y10" s="53"/>
      <c r="Z10" s="7"/>
      <c r="AA10" s="53"/>
      <c r="AB10" s="53"/>
      <c r="AC10" s="7"/>
      <c r="AD10" s="53"/>
      <c r="AE10" s="53"/>
      <c r="AF10" s="7"/>
      <c r="AG10" s="53"/>
      <c r="AH10" s="53"/>
      <c r="AI10" s="7"/>
      <c r="AJ10" s="53"/>
      <c r="AK10" s="53"/>
      <c r="AL10" s="7"/>
      <c r="AM10" s="54"/>
      <c r="AN10" s="55"/>
      <c r="AO10" s="7"/>
      <c r="AP10" s="54"/>
      <c r="AQ10" s="55"/>
      <c r="AR10" s="7"/>
      <c r="AS10" s="54"/>
      <c r="AT10" s="55"/>
      <c r="AV10" s="56"/>
      <c r="AW10" s="57"/>
      <c r="AX10" s="58"/>
    </row>
    <row r="11" spans="2:50" ht="18" customHeight="1" x14ac:dyDescent="0.25">
      <c r="B11" s="62"/>
      <c r="C11" s="72"/>
      <c r="D11" s="97"/>
      <c r="F11" s="97"/>
      <c r="H11" s="77"/>
      <c r="I11" s="78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V11" s="59"/>
      <c r="AW11" s="60"/>
      <c r="AX11" s="61"/>
    </row>
    <row r="12" spans="2:50" ht="23.25" customHeight="1" x14ac:dyDescent="0.25">
      <c r="B12" s="62"/>
      <c r="C12" s="109">
        <v>3</v>
      </c>
      <c r="D12" s="103" t="s">
        <v>32</v>
      </c>
      <c r="F12" s="103" t="s">
        <v>33</v>
      </c>
      <c r="H12" s="66"/>
      <c r="I12" s="67" t="s">
        <v>28</v>
      </c>
      <c r="K12" s="7"/>
      <c r="L12" s="53"/>
      <c r="M12" s="53"/>
      <c r="N12" s="7"/>
      <c r="O12" s="53"/>
      <c r="P12" s="53"/>
      <c r="Q12" s="7"/>
      <c r="R12" s="53"/>
      <c r="S12" s="53"/>
      <c r="T12" s="7"/>
      <c r="U12" s="53"/>
      <c r="V12" s="53"/>
      <c r="W12" s="7"/>
      <c r="X12" s="53"/>
      <c r="Y12" s="53"/>
      <c r="Z12" s="7"/>
      <c r="AA12" s="53"/>
      <c r="AB12" s="53"/>
      <c r="AC12" s="7"/>
      <c r="AD12" s="53"/>
      <c r="AE12" s="53"/>
      <c r="AF12" s="7"/>
      <c r="AG12" s="53"/>
      <c r="AH12" s="53"/>
      <c r="AI12" s="7"/>
      <c r="AJ12" s="53"/>
      <c r="AK12" s="53"/>
      <c r="AL12" s="7"/>
      <c r="AM12" s="54"/>
      <c r="AN12" s="55"/>
      <c r="AO12" s="7"/>
      <c r="AP12" s="54"/>
      <c r="AQ12" s="55"/>
      <c r="AR12" s="7"/>
      <c r="AS12" s="54"/>
      <c r="AT12" s="55"/>
      <c r="AV12" s="56"/>
      <c r="AW12" s="57"/>
      <c r="AX12" s="58"/>
    </row>
    <row r="13" spans="2:50" ht="23.25" customHeight="1" x14ac:dyDescent="0.25">
      <c r="B13" s="62"/>
      <c r="C13" s="109"/>
      <c r="D13" s="103"/>
      <c r="F13" s="103"/>
      <c r="H13" s="66"/>
      <c r="I13" s="67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V13" s="59"/>
      <c r="AW13" s="60"/>
      <c r="AX13" s="61"/>
    </row>
    <row r="14" spans="2:50" ht="18" customHeight="1" x14ac:dyDescent="0.25">
      <c r="B14" s="62"/>
      <c r="C14" s="109">
        <v>4</v>
      </c>
      <c r="D14" s="103" t="s">
        <v>34</v>
      </c>
      <c r="F14" s="103" t="s">
        <v>35</v>
      </c>
      <c r="H14" s="66"/>
      <c r="I14" s="67" t="s">
        <v>28</v>
      </c>
      <c r="K14" s="7"/>
      <c r="L14" s="53"/>
      <c r="M14" s="53"/>
      <c r="N14" s="7"/>
      <c r="O14" s="53"/>
      <c r="P14" s="53"/>
      <c r="Q14" s="7"/>
      <c r="R14" s="53"/>
      <c r="S14" s="53"/>
      <c r="T14" s="7"/>
      <c r="U14" s="53"/>
      <c r="V14" s="53"/>
      <c r="W14" s="7"/>
      <c r="X14" s="53"/>
      <c r="Y14" s="53"/>
      <c r="Z14" s="7"/>
      <c r="AA14" s="53"/>
      <c r="AB14" s="53"/>
      <c r="AC14" s="7"/>
      <c r="AD14" s="53"/>
      <c r="AE14" s="53"/>
      <c r="AF14" s="7"/>
      <c r="AG14" s="53"/>
      <c r="AH14" s="53"/>
      <c r="AI14" s="7"/>
      <c r="AJ14" s="53"/>
      <c r="AK14" s="53"/>
      <c r="AL14" s="7"/>
      <c r="AM14" s="54"/>
      <c r="AN14" s="55"/>
      <c r="AO14" s="7"/>
      <c r="AP14" s="54"/>
      <c r="AQ14" s="55"/>
      <c r="AR14" s="7"/>
      <c r="AS14" s="54"/>
      <c r="AT14" s="55"/>
      <c r="AV14" s="56"/>
      <c r="AW14" s="57"/>
      <c r="AX14" s="58"/>
    </row>
    <row r="15" spans="2:50" ht="18" customHeight="1" x14ac:dyDescent="0.25">
      <c r="B15" s="62"/>
      <c r="C15" s="109"/>
      <c r="D15" s="103"/>
      <c r="F15" s="103"/>
      <c r="H15" s="66"/>
      <c r="I15" s="67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V15" s="59"/>
      <c r="AW15" s="60"/>
      <c r="AX15" s="61"/>
    </row>
    <row r="16" spans="2:50" ht="18" customHeight="1" x14ac:dyDescent="0.25">
      <c r="B16" s="62"/>
      <c r="C16" s="72">
        <v>5</v>
      </c>
      <c r="D16" s="97" t="s">
        <v>36</v>
      </c>
      <c r="F16" s="97" t="s">
        <v>37</v>
      </c>
      <c r="H16" s="77" t="s">
        <v>27</v>
      </c>
      <c r="I16" s="78" t="s">
        <v>38</v>
      </c>
      <c r="K16" s="7"/>
      <c r="L16" s="53"/>
      <c r="M16" s="53"/>
      <c r="N16" s="7"/>
      <c r="O16" s="53"/>
      <c r="P16" s="53"/>
      <c r="Q16" s="7"/>
      <c r="R16" s="53"/>
      <c r="S16" s="53"/>
      <c r="T16" s="7"/>
      <c r="U16" s="53"/>
      <c r="V16" s="53"/>
      <c r="W16" s="7"/>
      <c r="X16" s="53"/>
      <c r="Y16" s="53"/>
      <c r="Z16" s="7"/>
      <c r="AA16" s="53"/>
      <c r="AB16" s="53"/>
      <c r="AC16" s="7"/>
      <c r="AD16" s="53"/>
      <c r="AE16" s="53"/>
      <c r="AF16" s="7"/>
      <c r="AG16" s="53"/>
      <c r="AH16" s="53"/>
      <c r="AI16" s="7"/>
      <c r="AJ16" s="53"/>
      <c r="AK16" s="53"/>
      <c r="AL16" s="7"/>
      <c r="AM16" s="54"/>
      <c r="AN16" s="55"/>
      <c r="AO16" s="7"/>
      <c r="AP16" s="54"/>
      <c r="AQ16" s="55"/>
      <c r="AR16" s="7"/>
      <c r="AS16" s="54"/>
      <c r="AT16" s="55"/>
      <c r="AV16" s="56"/>
      <c r="AW16" s="57"/>
      <c r="AX16" s="58"/>
    </row>
    <row r="17" spans="2:50" ht="18" customHeight="1" x14ac:dyDescent="0.25">
      <c r="B17" s="62"/>
      <c r="C17" s="72"/>
      <c r="D17" s="97"/>
      <c r="F17" s="97"/>
      <c r="H17" s="77"/>
      <c r="I17" s="78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V17" s="59"/>
      <c r="AW17" s="60"/>
      <c r="AX17" s="61"/>
    </row>
    <row r="18" spans="2:50" ht="18" customHeight="1" x14ac:dyDescent="0.25">
      <c r="B18" s="62"/>
      <c r="C18" s="109">
        <v>6</v>
      </c>
      <c r="D18" s="103" t="s">
        <v>39</v>
      </c>
      <c r="F18" s="103" t="s">
        <v>40</v>
      </c>
      <c r="H18" s="66" t="s">
        <v>27</v>
      </c>
      <c r="I18" s="67" t="s">
        <v>38</v>
      </c>
      <c r="K18" s="7"/>
      <c r="L18" s="54"/>
      <c r="M18" s="55"/>
      <c r="N18" s="7"/>
      <c r="O18" s="54"/>
      <c r="P18" s="55"/>
      <c r="Q18" s="7"/>
      <c r="R18" s="54"/>
      <c r="S18" s="55"/>
      <c r="T18" s="7"/>
      <c r="U18" s="54"/>
      <c r="V18" s="55"/>
      <c r="W18" s="7"/>
      <c r="X18" s="54"/>
      <c r="Y18" s="55"/>
      <c r="Z18" s="7"/>
      <c r="AA18" s="54"/>
      <c r="AB18" s="55"/>
      <c r="AC18" s="7"/>
      <c r="AD18" s="54"/>
      <c r="AE18" s="55"/>
      <c r="AF18" s="7"/>
      <c r="AG18" s="54"/>
      <c r="AH18" s="55"/>
      <c r="AI18" s="7"/>
      <c r="AJ18" s="54"/>
      <c r="AK18" s="55"/>
      <c r="AL18" s="7"/>
      <c r="AM18" s="54"/>
      <c r="AN18" s="55"/>
      <c r="AO18" s="7"/>
      <c r="AP18" s="54"/>
      <c r="AQ18" s="55"/>
      <c r="AR18" s="7"/>
      <c r="AS18" s="54"/>
      <c r="AT18" s="55"/>
      <c r="AV18" s="56"/>
      <c r="AW18" s="57"/>
      <c r="AX18" s="58"/>
    </row>
    <row r="19" spans="2:50" ht="18" customHeight="1" x14ac:dyDescent="0.25">
      <c r="B19" s="62"/>
      <c r="C19" s="109"/>
      <c r="D19" s="103"/>
      <c r="F19" s="103"/>
      <c r="H19" s="66"/>
      <c r="I19" s="67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V19" s="59"/>
      <c r="AW19" s="60"/>
      <c r="AX19" s="61"/>
    </row>
    <row r="20" spans="2:50" ht="18" customHeight="1" x14ac:dyDescent="0.25">
      <c r="B20" s="62"/>
      <c r="C20" s="109">
        <v>7</v>
      </c>
      <c r="D20" s="103" t="s">
        <v>41</v>
      </c>
      <c r="F20" s="103" t="s">
        <v>42</v>
      </c>
      <c r="H20" s="66" t="s">
        <v>27</v>
      </c>
      <c r="I20" s="67" t="s">
        <v>38</v>
      </c>
      <c r="K20" s="7"/>
      <c r="L20" s="54"/>
      <c r="M20" s="55"/>
      <c r="N20" s="7"/>
      <c r="O20" s="54"/>
      <c r="P20" s="55"/>
      <c r="Q20" s="7"/>
      <c r="R20" s="54"/>
      <c r="S20" s="55"/>
      <c r="T20" s="7"/>
      <c r="U20" s="54"/>
      <c r="V20" s="55"/>
      <c r="W20" s="7"/>
      <c r="X20" s="54"/>
      <c r="Y20" s="55"/>
      <c r="Z20" s="7"/>
      <c r="AA20" s="54"/>
      <c r="AB20" s="55"/>
      <c r="AC20" s="7"/>
      <c r="AD20" s="54"/>
      <c r="AE20" s="55"/>
      <c r="AF20" s="7"/>
      <c r="AG20" s="54"/>
      <c r="AH20" s="55"/>
      <c r="AI20" s="7"/>
      <c r="AJ20" s="54"/>
      <c r="AK20" s="55"/>
      <c r="AL20" s="7"/>
      <c r="AM20" s="54"/>
      <c r="AN20" s="55"/>
      <c r="AO20" s="7"/>
      <c r="AP20" s="54"/>
      <c r="AQ20" s="55"/>
      <c r="AR20" s="7"/>
      <c r="AS20" s="54"/>
      <c r="AT20" s="55"/>
      <c r="AV20" s="56"/>
      <c r="AW20" s="57"/>
      <c r="AX20" s="58"/>
    </row>
    <row r="21" spans="2:50" ht="18" customHeight="1" x14ac:dyDescent="0.25">
      <c r="B21" s="62"/>
      <c r="C21" s="109"/>
      <c r="D21" s="103"/>
      <c r="F21" s="103"/>
      <c r="H21" s="66"/>
      <c r="I21" s="67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V21" s="59"/>
      <c r="AW21" s="60"/>
      <c r="AX21" s="61"/>
    </row>
    <row r="22" spans="2:50" ht="18" customHeight="1" x14ac:dyDescent="0.25">
      <c r="B22" s="62"/>
      <c r="C22" s="109">
        <v>8</v>
      </c>
      <c r="D22" s="103" t="s">
        <v>43</v>
      </c>
      <c r="F22" s="103" t="s">
        <v>44</v>
      </c>
      <c r="H22" s="66" t="s">
        <v>45</v>
      </c>
      <c r="I22" s="67" t="s">
        <v>28</v>
      </c>
      <c r="K22" s="7"/>
      <c r="L22" s="54"/>
      <c r="M22" s="55"/>
      <c r="N22" s="7"/>
      <c r="O22" s="54"/>
      <c r="P22" s="55"/>
      <c r="Q22" s="7"/>
      <c r="R22" s="54"/>
      <c r="S22" s="55"/>
      <c r="T22" s="7"/>
      <c r="U22" s="54"/>
      <c r="V22" s="55"/>
      <c r="W22" s="7"/>
      <c r="X22" s="54"/>
      <c r="Y22" s="55"/>
      <c r="Z22" s="7"/>
      <c r="AA22" s="54"/>
      <c r="AB22" s="55"/>
      <c r="AC22" s="7"/>
      <c r="AD22" s="54"/>
      <c r="AE22" s="55"/>
      <c r="AF22" s="7"/>
      <c r="AG22" s="54"/>
      <c r="AH22" s="55"/>
      <c r="AI22" s="7"/>
      <c r="AJ22" s="54"/>
      <c r="AK22" s="55"/>
      <c r="AL22" s="7"/>
      <c r="AM22" s="54"/>
      <c r="AN22" s="55"/>
      <c r="AO22" s="7"/>
      <c r="AP22" s="54"/>
      <c r="AQ22" s="55"/>
      <c r="AR22" s="7"/>
      <c r="AS22" s="54"/>
      <c r="AT22" s="55"/>
      <c r="AV22" s="56"/>
      <c r="AW22" s="57"/>
      <c r="AX22" s="58"/>
    </row>
    <row r="23" spans="2:50" ht="18" customHeight="1" x14ac:dyDescent="0.25">
      <c r="B23" s="62"/>
      <c r="C23" s="109"/>
      <c r="D23" s="103"/>
      <c r="F23" s="103"/>
      <c r="H23" s="66"/>
      <c r="I23" s="67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V23" s="59"/>
      <c r="AW23" s="60"/>
      <c r="AX23" s="61"/>
    </row>
    <row r="24" spans="2:50" ht="18" customHeight="1" x14ac:dyDescent="0.25">
      <c r="B24" s="62"/>
      <c r="C24" s="72">
        <v>9</v>
      </c>
      <c r="D24" s="97" t="s">
        <v>46</v>
      </c>
      <c r="F24" s="97" t="s">
        <v>47</v>
      </c>
      <c r="H24" s="77" t="s">
        <v>48</v>
      </c>
      <c r="I24" s="78" t="s">
        <v>28</v>
      </c>
      <c r="K24" s="7"/>
      <c r="L24" s="54"/>
      <c r="M24" s="55"/>
      <c r="N24" s="7"/>
      <c r="O24" s="54"/>
      <c r="P24" s="55"/>
      <c r="Q24" s="7"/>
      <c r="R24" s="54"/>
      <c r="S24" s="55"/>
      <c r="T24" s="7"/>
      <c r="U24" s="54"/>
      <c r="V24" s="55"/>
      <c r="W24" s="7"/>
      <c r="X24" s="54"/>
      <c r="Y24" s="55"/>
      <c r="Z24" s="7"/>
      <c r="AA24" s="54"/>
      <c r="AB24" s="55"/>
      <c r="AC24" s="7"/>
      <c r="AD24" s="54"/>
      <c r="AE24" s="55"/>
      <c r="AF24" s="7"/>
      <c r="AG24" s="54"/>
      <c r="AH24" s="55"/>
      <c r="AI24" s="7"/>
      <c r="AJ24" s="54"/>
      <c r="AK24" s="55"/>
      <c r="AL24" s="7"/>
      <c r="AM24" s="54"/>
      <c r="AN24" s="55"/>
      <c r="AO24" s="7"/>
      <c r="AP24" s="54"/>
      <c r="AQ24" s="55"/>
      <c r="AR24" s="7"/>
      <c r="AS24" s="54"/>
      <c r="AT24" s="55"/>
      <c r="AV24" s="56"/>
      <c r="AW24" s="57"/>
      <c r="AX24" s="58"/>
    </row>
    <row r="25" spans="2:50" ht="18" customHeight="1" x14ac:dyDescent="0.25">
      <c r="B25" s="62"/>
      <c r="C25" s="72"/>
      <c r="D25" s="97"/>
      <c r="F25" s="97"/>
      <c r="H25" s="77"/>
      <c r="I25" s="78"/>
      <c r="K25" s="53"/>
      <c r="L25" s="53"/>
      <c r="M25" s="53"/>
      <c r="N25" s="54"/>
      <c r="O25" s="91"/>
      <c r="P25" s="55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V25" s="59"/>
      <c r="AW25" s="60"/>
      <c r="AX25" s="61"/>
    </row>
    <row r="26" spans="2:50" ht="18" customHeight="1" x14ac:dyDescent="0.25">
      <c r="B26" s="62"/>
      <c r="C26" s="102">
        <v>10</v>
      </c>
      <c r="D26" s="103" t="s">
        <v>49</v>
      </c>
      <c r="F26" s="103" t="s">
        <v>50</v>
      </c>
      <c r="H26" s="71">
        <v>1</v>
      </c>
      <c r="I26" s="67" t="s">
        <v>28</v>
      </c>
      <c r="K26" s="7"/>
      <c r="L26" s="54"/>
      <c r="M26" s="55"/>
      <c r="N26" s="7"/>
      <c r="O26" s="54"/>
      <c r="P26" s="55"/>
      <c r="Q26" s="7"/>
      <c r="R26" s="54"/>
      <c r="S26" s="55"/>
      <c r="T26" s="7"/>
      <c r="U26" s="54"/>
      <c r="V26" s="55"/>
      <c r="W26" s="7"/>
      <c r="X26" s="54"/>
      <c r="Y26" s="55"/>
      <c r="Z26" s="7"/>
      <c r="AA26" s="54"/>
      <c r="AB26" s="55"/>
      <c r="AC26" s="7"/>
      <c r="AD26" s="54"/>
      <c r="AE26" s="55"/>
      <c r="AF26" s="7"/>
      <c r="AG26" s="54"/>
      <c r="AH26" s="55"/>
      <c r="AI26" s="7"/>
      <c r="AJ26" s="54"/>
      <c r="AK26" s="55"/>
      <c r="AL26" s="7"/>
      <c r="AM26" s="54"/>
      <c r="AN26" s="55"/>
      <c r="AO26" s="7"/>
      <c r="AP26" s="54"/>
      <c r="AQ26" s="55"/>
      <c r="AR26" s="7"/>
      <c r="AS26" s="54"/>
      <c r="AT26" s="55"/>
      <c r="AV26" s="56"/>
      <c r="AW26" s="57"/>
      <c r="AX26" s="58"/>
    </row>
    <row r="27" spans="2:50" ht="18" customHeight="1" x14ac:dyDescent="0.25">
      <c r="B27" s="62"/>
      <c r="C27" s="102"/>
      <c r="D27" s="103"/>
      <c r="F27" s="103"/>
      <c r="H27" s="66"/>
      <c r="I27" s="67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V27" s="59"/>
      <c r="AW27" s="60"/>
      <c r="AX27" s="61"/>
    </row>
    <row r="28" spans="2:50" ht="18" customHeight="1" x14ac:dyDescent="0.25">
      <c r="B28" s="62"/>
      <c r="C28" s="102">
        <v>11</v>
      </c>
      <c r="D28" s="103" t="s">
        <v>51</v>
      </c>
      <c r="F28" s="103" t="s">
        <v>52</v>
      </c>
      <c r="H28" s="71"/>
      <c r="I28" s="67" t="s">
        <v>28</v>
      </c>
      <c r="K28" s="7"/>
      <c r="L28" s="54"/>
      <c r="M28" s="55"/>
      <c r="N28" s="7"/>
      <c r="O28" s="54"/>
      <c r="P28" s="55"/>
      <c r="Q28" s="7"/>
      <c r="R28" s="54"/>
      <c r="S28" s="55"/>
      <c r="T28" s="7"/>
      <c r="U28" s="54"/>
      <c r="V28" s="55"/>
      <c r="W28" s="7"/>
      <c r="X28" s="54"/>
      <c r="Y28" s="55"/>
      <c r="Z28" s="7"/>
      <c r="AA28" s="54"/>
      <c r="AB28" s="55"/>
      <c r="AC28" s="7"/>
      <c r="AD28" s="54"/>
      <c r="AE28" s="55"/>
      <c r="AF28" s="7"/>
      <c r="AG28" s="54"/>
      <c r="AH28" s="55"/>
      <c r="AI28" s="7"/>
      <c r="AJ28" s="54"/>
      <c r="AK28" s="55"/>
      <c r="AL28" s="7"/>
      <c r="AM28" s="54"/>
      <c r="AN28" s="55"/>
      <c r="AO28" s="7"/>
      <c r="AP28" s="54"/>
      <c r="AQ28" s="55"/>
      <c r="AR28" s="7"/>
      <c r="AS28" s="54"/>
      <c r="AT28" s="55"/>
      <c r="AV28" s="56"/>
      <c r="AW28" s="57"/>
      <c r="AX28" s="58"/>
    </row>
    <row r="29" spans="2:50" ht="18" customHeight="1" x14ac:dyDescent="0.25">
      <c r="B29" s="62"/>
      <c r="C29" s="102"/>
      <c r="D29" s="103"/>
      <c r="F29" s="103"/>
      <c r="H29" s="66"/>
      <c r="I29" s="67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V29" s="59"/>
      <c r="AW29" s="60"/>
      <c r="AX29" s="61"/>
    </row>
    <row r="30" spans="2:50" ht="18" customHeight="1" x14ac:dyDescent="0.25">
      <c r="B30" s="62"/>
      <c r="C30" s="72">
        <v>12</v>
      </c>
      <c r="D30" s="97" t="s">
        <v>53</v>
      </c>
      <c r="F30" s="97" t="s">
        <v>54</v>
      </c>
      <c r="H30" s="77" t="s">
        <v>55</v>
      </c>
      <c r="I30" s="78" t="s">
        <v>28</v>
      </c>
      <c r="K30" s="7"/>
      <c r="L30" s="54"/>
      <c r="M30" s="55"/>
      <c r="N30" s="7"/>
      <c r="O30" s="54"/>
      <c r="P30" s="55"/>
      <c r="Q30" s="7"/>
      <c r="R30" s="54"/>
      <c r="S30" s="55"/>
      <c r="T30" s="7"/>
      <c r="U30" s="54"/>
      <c r="V30" s="55"/>
      <c r="W30" s="7"/>
      <c r="X30" s="54"/>
      <c r="Y30" s="55"/>
      <c r="Z30" s="7"/>
      <c r="AA30" s="54"/>
      <c r="AB30" s="55"/>
      <c r="AC30" s="7"/>
      <c r="AD30" s="54"/>
      <c r="AE30" s="55"/>
      <c r="AF30" s="7"/>
      <c r="AG30" s="54"/>
      <c r="AH30" s="55"/>
      <c r="AI30" s="7"/>
      <c r="AJ30" s="54"/>
      <c r="AK30" s="55"/>
      <c r="AL30" s="7"/>
      <c r="AM30" s="54"/>
      <c r="AN30" s="55"/>
      <c r="AO30" s="7"/>
      <c r="AP30" s="54"/>
      <c r="AQ30" s="55"/>
      <c r="AR30" s="7"/>
      <c r="AS30" s="54"/>
      <c r="AT30" s="55"/>
      <c r="AV30" s="56"/>
      <c r="AW30" s="57"/>
      <c r="AX30" s="58"/>
    </row>
    <row r="31" spans="2:50" ht="18" customHeight="1" x14ac:dyDescent="0.25">
      <c r="B31" s="62"/>
      <c r="C31" s="72"/>
      <c r="D31" s="97"/>
      <c r="F31" s="97"/>
      <c r="H31" s="77"/>
      <c r="I31" s="78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V31" s="59"/>
      <c r="AW31" s="60"/>
      <c r="AX31" s="61"/>
    </row>
    <row r="32" spans="2:50" ht="6" customHeight="1" x14ac:dyDescent="0.2">
      <c r="I32" s="8"/>
    </row>
    <row r="33" spans="2:50" ht="18" customHeight="1" x14ac:dyDescent="0.25">
      <c r="B33" s="62" t="s">
        <v>56</v>
      </c>
      <c r="C33" s="72">
        <v>13</v>
      </c>
      <c r="D33" s="97" t="s">
        <v>57</v>
      </c>
      <c r="F33" s="97" t="s">
        <v>58</v>
      </c>
      <c r="H33" s="79">
        <v>0.85</v>
      </c>
      <c r="I33" s="78" t="s">
        <v>38</v>
      </c>
      <c r="K33" s="7"/>
      <c r="L33" s="54"/>
      <c r="M33" s="55"/>
      <c r="N33" s="7"/>
      <c r="O33" s="54"/>
      <c r="P33" s="55"/>
      <c r="Q33" s="7"/>
      <c r="R33" s="54"/>
      <c r="S33" s="55"/>
      <c r="T33" s="7"/>
      <c r="U33" s="54"/>
      <c r="V33" s="55"/>
      <c r="W33" s="7"/>
      <c r="X33" s="54"/>
      <c r="Y33" s="55"/>
      <c r="Z33" s="7"/>
      <c r="AA33" s="54"/>
      <c r="AB33" s="55"/>
      <c r="AC33" s="7"/>
      <c r="AD33" s="54"/>
      <c r="AE33" s="55"/>
      <c r="AF33" s="7"/>
      <c r="AG33" s="54"/>
      <c r="AH33" s="55"/>
      <c r="AI33" s="7"/>
      <c r="AJ33" s="54"/>
      <c r="AK33" s="55"/>
      <c r="AL33" s="7"/>
      <c r="AM33" s="54"/>
      <c r="AN33" s="55"/>
      <c r="AO33" s="7"/>
      <c r="AP33" s="54"/>
      <c r="AQ33" s="55"/>
      <c r="AR33" s="7"/>
      <c r="AS33" s="54"/>
      <c r="AT33" s="55"/>
      <c r="AV33" s="56"/>
      <c r="AW33" s="57"/>
      <c r="AX33" s="58"/>
    </row>
    <row r="34" spans="2:50" ht="18" customHeight="1" x14ac:dyDescent="0.25">
      <c r="B34" s="62"/>
      <c r="C34" s="72"/>
      <c r="D34" s="97"/>
      <c r="F34" s="97"/>
      <c r="H34" s="77"/>
      <c r="I34" s="78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V34" s="59"/>
      <c r="AW34" s="60"/>
      <c r="AX34" s="61"/>
    </row>
    <row r="35" spans="2:50" ht="18" customHeight="1" x14ac:dyDescent="0.25">
      <c r="B35" s="62"/>
      <c r="C35" s="72">
        <v>14</v>
      </c>
      <c r="D35" s="97" t="s">
        <v>59</v>
      </c>
      <c r="F35" s="97" t="s">
        <v>60</v>
      </c>
      <c r="H35" s="71">
        <v>1</v>
      </c>
      <c r="I35" s="78" t="s">
        <v>38</v>
      </c>
      <c r="K35" s="7"/>
      <c r="L35" s="54"/>
      <c r="M35" s="55"/>
      <c r="N35" s="7"/>
      <c r="O35" s="54"/>
      <c r="P35" s="55"/>
      <c r="Q35" s="7"/>
      <c r="R35" s="54"/>
      <c r="S35" s="55"/>
      <c r="T35" s="7"/>
      <c r="U35" s="54"/>
      <c r="V35" s="55"/>
      <c r="W35" s="7"/>
      <c r="X35" s="54"/>
      <c r="Y35" s="55"/>
      <c r="Z35" s="7"/>
      <c r="AA35" s="54"/>
      <c r="AB35" s="55"/>
      <c r="AC35" s="7"/>
      <c r="AD35" s="54"/>
      <c r="AE35" s="55"/>
      <c r="AF35" s="7"/>
      <c r="AG35" s="54"/>
      <c r="AH35" s="55"/>
      <c r="AI35" s="7"/>
      <c r="AJ35" s="54"/>
      <c r="AK35" s="55"/>
      <c r="AL35" s="7"/>
      <c r="AM35" s="54"/>
      <c r="AN35" s="55"/>
      <c r="AO35" s="7"/>
      <c r="AP35" s="54"/>
      <c r="AQ35" s="55"/>
      <c r="AR35" s="7"/>
      <c r="AS35" s="54"/>
      <c r="AT35" s="55"/>
      <c r="AV35" s="56"/>
      <c r="AW35" s="57"/>
      <c r="AX35" s="58"/>
    </row>
    <row r="36" spans="2:50" ht="18" customHeight="1" x14ac:dyDescent="0.25">
      <c r="B36" s="62"/>
      <c r="C36" s="72"/>
      <c r="D36" s="97"/>
      <c r="F36" s="97"/>
      <c r="H36" s="66"/>
      <c r="I36" s="78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V36" s="59"/>
      <c r="AW36" s="60"/>
      <c r="AX36" s="61"/>
    </row>
    <row r="37" spans="2:50" ht="18" customHeight="1" x14ac:dyDescent="0.25">
      <c r="B37" s="62"/>
      <c r="C37" s="93">
        <v>15</v>
      </c>
      <c r="D37" s="101" t="s">
        <v>61</v>
      </c>
      <c r="F37" s="101" t="s">
        <v>62</v>
      </c>
      <c r="H37" s="88">
        <v>0.95</v>
      </c>
      <c r="I37" s="90" t="s">
        <v>38</v>
      </c>
      <c r="K37" s="7"/>
      <c r="L37" s="54"/>
      <c r="M37" s="55"/>
      <c r="N37" s="7"/>
      <c r="O37" s="54"/>
      <c r="P37" s="55"/>
      <c r="Q37" s="7"/>
      <c r="R37" s="54"/>
      <c r="S37" s="55"/>
      <c r="T37" s="7"/>
      <c r="U37" s="54"/>
      <c r="V37" s="55"/>
      <c r="W37" s="7"/>
      <c r="X37" s="54"/>
      <c r="Y37" s="55"/>
      <c r="Z37" s="7"/>
      <c r="AA37" s="54"/>
      <c r="AB37" s="55"/>
      <c r="AC37" s="7"/>
      <c r="AD37" s="54"/>
      <c r="AE37" s="55"/>
      <c r="AF37" s="7"/>
      <c r="AG37" s="54"/>
      <c r="AH37" s="55"/>
      <c r="AI37" s="7"/>
      <c r="AJ37" s="54"/>
      <c r="AK37" s="55"/>
      <c r="AL37" s="7"/>
      <c r="AM37" s="54"/>
      <c r="AN37" s="55"/>
      <c r="AO37" s="7"/>
      <c r="AP37" s="54"/>
      <c r="AQ37" s="55"/>
      <c r="AR37" s="7"/>
      <c r="AS37" s="54"/>
      <c r="AT37" s="55"/>
      <c r="AV37" s="56"/>
      <c r="AW37" s="57"/>
      <c r="AX37" s="58"/>
    </row>
    <row r="38" spans="2:50" ht="18" customHeight="1" x14ac:dyDescent="0.25">
      <c r="B38" s="62"/>
      <c r="C38" s="93"/>
      <c r="D38" s="101"/>
      <c r="F38" s="101"/>
      <c r="H38" s="89"/>
      <c r="I38" s="90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V38" s="59"/>
      <c r="AW38" s="60"/>
      <c r="AX38" s="61"/>
    </row>
    <row r="39" spans="2:50" ht="18" customHeight="1" x14ac:dyDescent="0.25">
      <c r="B39" s="62"/>
      <c r="C39" s="93">
        <v>16</v>
      </c>
      <c r="D39" s="101" t="s">
        <v>63</v>
      </c>
      <c r="F39" s="101" t="s">
        <v>64</v>
      </c>
      <c r="H39" s="88">
        <v>1</v>
      </c>
      <c r="I39" s="90" t="s">
        <v>38</v>
      </c>
      <c r="K39" s="7"/>
      <c r="L39" s="54"/>
      <c r="M39" s="55"/>
      <c r="N39" s="7"/>
      <c r="O39" s="54"/>
      <c r="P39" s="55"/>
      <c r="Q39" s="7"/>
      <c r="R39" s="54"/>
      <c r="S39" s="55"/>
      <c r="T39" s="7"/>
      <c r="U39" s="54"/>
      <c r="V39" s="55"/>
      <c r="W39" s="7"/>
      <c r="X39" s="54"/>
      <c r="Y39" s="55"/>
      <c r="Z39" s="7"/>
      <c r="AA39" s="54"/>
      <c r="AB39" s="55"/>
      <c r="AC39" s="7"/>
      <c r="AD39" s="54"/>
      <c r="AE39" s="55"/>
      <c r="AF39" s="7"/>
      <c r="AG39" s="54"/>
      <c r="AH39" s="55"/>
      <c r="AI39" s="7"/>
      <c r="AJ39" s="54"/>
      <c r="AK39" s="55"/>
      <c r="AL39" s="7"/>
      <c r="AM39" s="54"/>
      <c r="AN39" s="55"/>
      <c r="AO39" s="7"/>
      <c r="AP39" s="54"/>
      <c r="AQ39" s="55"/>
      <c r="AR39" s="7"/>
      <c r="AS39" s="54"/>
      <c r="AT39" s="55"/>
      <c r="AV39" s="56"/>
      <c r="AW39" s="57"/>
      <c r="AX39" s="58"/>
    </row>
    <row r="40" spans="2:50" ht="18" customHeight="1" x14ac:dyDescent="0.25">
      <c r="B40" s="62"/>
      <c r="C40" s="93"/>
      <c r="D40" s="101"/>
      <c r="F40" s="101"/>
      <c r="H40" s="89"/>
      <c r="I40" s="90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V40" s="59"/>
      <c r="AW40" s="60"/>
      <c r="AX40" s="61"/>
    </row>
    <row r="41" spans="2:50" ht="6.75" customHeight="1" x14ac:dyDescent="0.2">
      <c r="I41" s="8"/>
    </row>
    <row r="42" spans="2:50" ht="15.75" customHeight="1" x14ac:dyDescent="0.25">
      <c r="B42" s="62" t="s">
        <v>65</v>
      </c>
      <c r="C42" s="72">
        <v>17</v>
      </c>
      <c r="D42" s="97" t="s">
        <v>66</v>
      </c>
      <c r="F42" s="97" t="s">
        <v>67</v>
      </c>
      <c r="H42" s="77"/>
      <c r="I42" s="78" t="s">
        <v>38</v>
      </c>
      <c r="K42" s="7"/>
      <c r="L42" s="54"/>
      <c r="M42" s="55"/>
      <c r="N42" s="7"/>
      <c r="O42" s="54"/>
      <c r="P42" s="55"/>
      <c r="Q42" s="7"/>
      <c r="R42" s="54"/>
      <c r="S42" s="55"/>
      <c r="T42" s="7"/>
      <c r="U42" s="54"/>
      <c r="V42" s="55"/>
      <c r="W42" s="7"/>
      <c r="X42" s="54"/>
      <c r="Y42" s="55"/>
      <c r="Z42" s="7"/>
      <c r="AA42" s="54"/>
      <c r="AB42" s="55"/>
      <c r="AC42" s="7"/>
      <c r="AD42" s="54"/>
      <c r="AE42" s="55"/>
      <c r="AF42" s="7"/>
      <c r="AG42" s="54"/>
      <c r="AH42" s="55"/>
      <c r="AI42" s="7"/>
      <c r="AJ42" s="54"/>
      <c r="AK42" s="55"/>
      <c r="AL42" s="7"/>
      <c r="AM42" s="54"/>
      <c r="AN42" s="55"/>
      <c r="AO42" s="7"/>
      <c r="AP42" s="54"/>
      <c r="AQ42" s="55"/>
      <c r="AR42" s="7"/>
      <c r="AS42" s="54"/>
      <c r="AT42" s="55"/>
      <c r="AV42" s="56"/>
      <c r="AW42" s="57"/>
      <c r="AX42" s="58"/>
    </row>
    <row r="43" spans="2:50" ht="15.75" customHeight="1" x14ac:dyDescent="0.25">
      <c r="B43" s="62"/>
      <c r="C43" s="72"/>
      <c r="D43" s="97"/>
      <c r="F43" s="97"/>
      <c r="H43" s="77"/>
      <c r="I43" s="78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V43" s="59"/>
      <c r="AW43" s="60"/>
      <c r="AX43" s="61"/>
    </row>
    <row r="44" spans="2:50" ht="20.25" customHeight="1" x14ac:dyDescent="0.25">
      <c r="B44" s="62"/>
      <c r="C44" s="72">
        <v>18</v>
      </c>
      <c r="D44" s="97" t="s">
        <v>68</v>
      </c>
      <c r="F44" s="97" t="s">
        <v>69</v>
      </c>
      <c r="H44" s="71">
        <v>1</v>
      </c>
      <c r="I44" s="78" t="s">
        <v>28</v>
      </c>
      <c r="K44" s="7"/>
      <c r="L44" s="54"/>
      <c r="M44" s="55"/>
      <c r="N44" s="7"/>
      <c r="O44" s="54"/>
      <c r="P44" s="55"/>
      <c r="Q44" s="7"/>
      <c r="R44" s="54"/>
      <c r="S44" s="55"/>
      <c r="T44" s="7"/>
      <c r="U44" s="54"/>
      <c r="V44" s="55"/>
      <c r="W44" s="7"/>
      <c r="X44" s="54"/>
      <c r="Y44" s="55"/>
      <c r="Z44" s="7"/>
      <c r="AA44" s="54"/>
      <c r="AB44" s="55"/>
      <c r="AC44" s="7"/>
      <c r="AD44" s="54"/>
      <c r="AE44" s="55"/>
      <c r="AF44" s="7"/>
      <c r="AG44" s="54"/>
      <c r="AH44" s="55"/>
      <c r="AI44" s="7"/>
      <c r="AJ44" s="54"/>
      <c r="AK44" s="55"/>
      <c r="AL44" s="7"/>
      <c r="AM44" s="54"/>
      <c r="AN44" s="55"/>
      <c r="AO44" s="7"/>
      <c r="AP44" s="54"/>
      <c r="AQ44" s="55"/>
      <c r="AR44" s="7"/>
      <c r="AS44" s="54"/>
      <c r="AT44" s="55"/>
      <c r="AV44" s="56"/>
      <c r="AW44" s="57"/>
      <c r="AX44" s="58"/>
    </row>
    <row r="45" spans="2:50" ht="20.25" customHeight="1" x14ac:dyDescent="0.25">
      <c r="B45" s="62"/>
      <c r="C45" s="72"/>
      <c r="D45" s="97"/>
      <c r="F45" s="97"/>
      <c r="H45" s="66"/>
      <c r="I45" s="78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V45" s="59"/>
      <c r="AW45" s="60"/>
      <c r="AX45" s="61"/>
    </row>
    <row r="46" spans="2:50" ht="24.75" customHeight="1" x14ac:dyDescent="0.25">
      <c r="B46" s="62"/>
      <c r="C46" s="72">
        <v>19</v>
      </c>
      <c r="D46" s="97" t="s">
        <v>70</v>
      </c>
      <c r="F46" s="97" t="s">
        <v>71</v>
      </c>
      <c r="H46" s="77" t="s">
        <v>72</v>
      </c>
      <c r="I46" s="78" t="s">
        <v>28</v>
      </c>
      <c r="K46" s="7"/>
      <c r="L46" s="54"/>
      <c r="M46" s="55"/>
      <c r="N46" s="7"/>
      <c r="O46" s="54"/>
      <c r="P46" s="55"/>
      <c r="Q46" s="7"/>
      <c r="R46" s="54"/>
      <c r="S46" s="55"/>
      <c r="T46" s="7"/>
      <c r="U46" s="54"/>
      <c r="V46" s="55"/>
      <c r="W46" s="7"/>
      <c r="X46" s="54"/>
      <c r="Y46" s="55"/>
      <c r="Z46" s="7"/>
      <c r="AA46" s="54"/>
      <c r="AB46" s="55"/>
      <c r="AC46" s="7"/>
      <c r="AD46" s="54"/>
      <c r="AE46" s="55"/>
      <c r="AF46" s="7"/>
      <c r="AG46" s="54"/>
      <c r="AH46" s="55"/>
      <c r="AI46" s="7"/>
      <c r="AJ46" s="54"/>
      <c r="AK46" s="55"/>
      <c r="AL46" s="7"/>
      <c r="AM46" s="54"/>
      <c r="AN46" s="55"/>
      <c r="AO46" s="7"/>
      <c r="AP46" s="54"/>
      <c r="AQ46" s="55"/>
      <c r="AR46" s="7"/>
      <c r="AS46" s="54"/>
      <c r="AT46" s="55"/>
      <c r="AV46" s="56"/>
      <c r="AW46" s="57"/>
      <c r="AX46" s="58"/>
    </row>
    <row r="47" spans="2:50" ht="24.75" customHeight="1" x14ac:dyDescent="0.25">
      <c r="B47" s="62"/>
      <c r="C47" s="72"/>
      <c r="D47" s="97"/>
      <c r="F47" s="97"/>
      <c r="H47" s="77"/>
      <c r="I47" s="78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V47" s="59"/>
      <c r="AW47" s="60"/>
      <c r="AX47" s="61"/>
    </row>
    <row r="48" spans="2:50" ht="24.75" customHeight="1" x14ac:dyDescent="0.25">
      <c r="B48" s="62"/>
      <c r="C48" s="72">
        <v>20</v>
      </c>
      <c r="D48" s="97" t="s">
        <v>73</v>
      </c>
      <c r="F48" s="103" t="s">
        <v>74</v>
      </c>
      <c r="H48" s="114">
        <v>9</v>
      </c>
      <c r="I48" s="78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56"/>
      <c r="AW48" s="57"/>
      <c r="AX48" s="58"/>
    </row>
    <row r="49" spans="2:50" ht="24.75" customHeight="1" x14ac:dyDescent="0.25">
      <c r="B49" s="62"/>
      <c r="C49" s="72"/>
      <c r="D49" s="97"/>
      <c r="F49" s="103"/>
      <c r="H49" s="114"/>
      <c r="I49" s="78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V49" s="59"/>
      <c r="AW49" s="60"/>
      <c r="AX49" s="61"/>
    </row>
    <row r="50" spans="2:50" ht="21" customHeight="1" x14ac:dyDescent="0.25">
      <c r="B50" s="62"/>
      <c r="C50" s="72">
        <v>21</v>
      </c>
      <c r="D50" s="97" t="s">
        <v>75</v>
      </c>
      <c r="F50" s="97" t="s">
        <v>76</v>
      </c>
      <c r="H50" s="113">
        <v>5.5</v>
      </c>
      <c r="I50" s="78" t="s">
        <v>28</v>
      </c>
      <c r="K50" s="7"/>
      <c r="L50" s="54"/>
      <c r="M50" s="55"/>
      <c r="N50" s="7"/>
      <c r="O50" s="54"/>
      <c r="P50" s="55"/>
      <c r="Q50" s="7"/>
      <c r="R50" s="54"/>
      <c r="S50" s="55"/>
      <c r="T50" s="7"/>
      <c r="U50" s="54"/>
      <c r="V50" s="55"/>
      <c r="W50" s="7"/>
      <c r="X50" s="54"/>
      <c r="Y50" s="55"/>
      <c r="Z50" s="7"/>
      <c r="AA50" s="54"/>
      <c r="AB50" s="55"/>
      <c r="AC50" s="7"/>
      <c r="AD50" s="54"/>
      <c r="AE50" s="55"/>
      <c r="AF50" s="7"/>
      <c r="AG50" s="54"/>
      <c r="AH50" s="55"/>
      <c r="AI50" s="7"/>
      <c r="AJ50" s="54"/>
      <c r="AK50" s="55"/>
      <c r="AL50" s="7"/>
      <c r="AM50" s="54"/>
      <c r="AN50" s="55"/>
      <c r="AO50" s="7"/>
      <c r="AP50" s="54"/>
      <c r="AQ50" s="55"/>
      <c r="AR50" s="7"/>
      <c r="AS50" s="54"/>
      <c r="AT50" s="55"/>
      <c r="AV50" s="56"/>
      <c r="AW50" s="57"/>
      <c r="AX50" s="58"/>
    </row>
    <row r="51" spans="2:50" ht="21" customHeight="1" x14ac:dyDescent="0.25">
      <c r="B51" s="62"/>
      <c r="C51" s="72"/>
      <c r="D51" s="97"/>
      <c r="F51" s="97"/>
      <c r="H51" s="113"/>
      <c r="I51" s="78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V51" s="59"/>
      <c r="AW51" s="60"/>
      <c r="AX51" s="61"/>
    </row>
    <row r="52" spans="2:50" ht="20.25" customHeight="1" x14ac:dyDescent="0.25">
      <c r="B52" s="62"/>
      <c r="C52" s="72">
        <v>22</v>
      </c>
      <c r="D52" s="97" t="s">
        <v>77</v>
      </c>
      <c r="F52" s="97" t="s">
        <v>78</v>
      </c>
      <c r="H52" s="114">
        <v>3</v>
      </c>
      <c r="I52" s="78" t="s">
        <v>28</v>
      </c>
      <c r="K52" s="7"/>
      <c r="L52" s="54"/>
      <c r="M52" s="55"/>
      <c r="N52" s="7"/>
      <c r="O52" s="54"/>
      <c r="P52" s="55"/>
      <c r="Q52" s="7"/>
      <c r="R52" s="54"/>
      <c r="S52" s="55"/>
      <c r="T52" s="7"/>
      <c r="U52" s="54"/>
      <c r="V52" s="55"/>
      <c r="W52" s="7"/>
      <c r="X52" s="54"/>
      <c r="Y52" s="55"/>
      <c r="Z52" s="7"/>
      <c r="AA52" s="54"/>
      <c r="AB52" s="55"/>
      <c r="AC52" s="7"/>
      <c r="AD52" s="54"/>
      <c r="AE52" s="55"/>
      <c r="AF52" s="7"/>
      <c r="AG52" s="54"/>
      <c r="AH52" s="55"/>
      <c r="AI52" s="7"/>
      <c r="AJ52" s="54"/>
      <c r="AK52" s="55"/>
      <c r="AL52" s="7"/>
      <c r="AM52" s="54"/>
      <c r="AN52" s="55"/>
      <c r="AO52" s="7"/>
      <c r="AP52" s="54"/>
      <c r="AQ52" s="55"/>
      <c r="AR52" s="7"/>
      <c r="AS52" s="54"/>
      <c r="AT52" s="55"/>
      <c r="AV52" s="56"/>
      <c r="AW52" s="57"/>
      <c r="AX52" s="58"/>
    </row>
    <row r="53" spans="2:50" ht="20.25" customHeight="1" x14ac:dyDescent="0.25">
      <c r="B53" s="62"/>
      <c r="C53" s="72"/>
      <c r="D53" s="97"/>
      <c r="F53" s="97"/>
      <c r="H53" s="114"/>
      <c r="I53" s="78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V53" s="59"/>
      <c r="AW53" s="60"/>
      <c r="AX53" s="61"/>
    </row>
    <row r="54" spans="2:50" ht="20.25" customHeight="1" x14ac:dyDescent="0.25">
      <c r="B54" s="62"/>
      <c r="C54" s="72">
        <v>23</v>
      </c>
      <c r="D54" s="97" t="s">
        <v>79</v>
      </c>
      <c r="F54" s="103" t="s">
        <v>80</v>
      </c>
      <c r="H54" s="77">
        <v>15</v>
      </c>
      <c r="I54" s="78" t="s">
        <v>38</v>
      </c>
      <c r="K54" s="56"/>
      <c r="L54" s="57"/>
      <c r="M54" s="58"/>
      <c r="N54" s="56"/>
      <c r="O54" s="57"/>
      <c r="P54" s="58"/>
      <c r="Q54" s="56"/>
      <c r="R54" s="57"/>
      <c r="S54" s="58"/>
      <c r="T54" s="56"/>
      <c r="U54" s="57"/>
      <c r="V54" s="58"/>
      <c r="W54" s="56"/>
      <c r="X54" s="57"/>
      <c r="Y54" s="58"/>
      <c r="Z54" s="56"/>
      <c r="AA54" s="57"/>
      <c r="AB54" s="58"/>
      <c r="AC54" s="56"/>
      <c r="AD54" s="57"/>
      <c r="AE54" s="58"/>
      <c r="AF54" s="56"/>
      <c r="AG54" s="57"/>
      <c r="AH54" s="58"/>
      <c r="AI54" s="56"/>
      <c r="AJ54" s="57"/>
      <c r="AK54" s="58"/>
      <c r="AL54" s="56"/>
      <c r="AM54" s="57"/>
      <c r="AN54" s="58"/>
      <c r="AO54" s="56"/>
      <c r="AP54" s="57"/>
      <c r="AQ54" s="58"/>
      <c r="AR54" s="56"/>
      <c r="AS54" s="57"/>
      <c r="AT54" s="58"/>
      <c r="AV54" s="56"/>
      <c r="AW54" s="57"/>
      <c r="AX54" s="58"/>
    </row>
    <row r="55" spans="2:50" ht="20.25" customHeight="1" x14ac:dyDescent="0.25">
      <c r="B55" s="62"/>
      <c r="C55" s="72"/>
      <c r="D55" s="97"/>
      <c r="F55" s="103"/>
      <c r="H55" s="77"/>
      <c r="I55" s="78"/>
      <c r="K55" s="59"/>
      <c r="L55" s="60"/>
      <c r="M55" s="61"/>
      <c r="N55" s="59"/>
      <c r="O55" s="60"/>
      <c r="P55" s="61"/>
      <c r="Q55" s="59"/>
      <c r="R55" s="60"/>
      <c r="S55" s="61"/>
      <c r="T55" s="59"/>
      <c r="U55" s="60"/>
      <c r="V55" s="61"/>
      <c r="W55" s="59"/>
      <c r="X55" s="60"/>
      <c r="Y55" s="61"/>
      <c r="Z55" s="59"/>
      <c r="AA55" s="60"/>
      <c r="AB55" s="61"/>
      <c r="AC55" s="59"/>
      <c r="AD55" s="60"/>
      <c r="AE55" s="61"/>
      <c r="AF55" s="59"/>
      <c r="AG55" s="60"/>
      <c r="AH55" s="61"/>
      <c r="AI55" s="59"/>
      <c r="AJ55" s="60"/>
      <c r="AK55" s="61"/>
      <c r="AL55" s="59"/>
      <c r="AM55" s="60"/>
      <c r="AN55" s="61"/>
      <c r="AO55" s="59"/>
      <c r="AP55" s="60"/>
      <c r="AQ55" s="61"/>
      <c r="AR55" s="59"/>
      <c r="AS55" s="60"/>
      <c r="AT55" s="61"/>
      <c r="AV55" s="59"/>
      <c r="AW55" s="60"/>
      <c r="AX55" s="61"/>
    </row>
    <row r="56" spans="2:50" ht="20.25" customHeight="1" x14ac:dyDescent="0.25">
      <c r="B56" s="62"/>
      <c r="C56" s="72">
        <v>24</v>
      </c>
      <c r="D56" s="97" t="s">
        <v>81</v>
      </c>
      <c r="F56" s="97" t="s">
        <v>82</v>
      </c>
      <c r="H56" s="71">
        <v>0.85</v>
      </c>
      <c r="I56" s="78" t="s">
        <v>28</v>
      </c>
      <c r="K56" s="7"/>
      <c r="L56" s="54"/>
      <c r="M56" s="55"/>
      <c r="N56" s="7"/>
      <c r="O56" s="54"/>
      <c r="P56" s="55"/>
      <c r="Q56" s="7"/>
      <c r="R56" s="54"/>
      <c r="S56" s="55"/>
      <c r="T56" s="7"/>
      <c r="U56" s="54"/>
      <c r="V56" s="55"/>
      <c r="W56" s="7"/>
      <c r="X56" s="54"/>
      <c r="Y56" s="55"/>
      <c r="Z56" s="7"/>
      <c r="AA56" s="54"/>
      <c r="AB56" s="55"/>
      <c r="AC56" s="7"/>
      <c r="AD56" s="54"/>
      <c r="AE56" s="55"/>
      <c r="AF56" s="7"/>
      <c r="AG56" s="54"/>
      <c r="AH56" s="55"/>
      <c r="AI56" s="7"/>
      <c r="AJ56" s="54"/>
      <c r="AK56" s="55"/>
      <c r="AL56" s="7"/>
      <c r="AM56" s="54"/>
      <c r="AN56" s="55"/>
      <c r="AO56" s="7"/>
      <c r="AP56" s="54"/>
      <c r="AQ56" s="55"/>
      <c r="AR56" s="7"/>
      <c r="AS56" s="54"/>
      <c r="AT56" s="55"/>
      <c r="AV56" s="56"/>
      <c r="AW56" s="57"/>
      <c r="AX56" s="58"/>
    </row>
    <row r="57" spans="2:50" ht="20.25" customHeight="1" x14ac:dyDescent="0.25">
      <c r="B57" s="62"/>
      <c r="C57" s="72"/>
      <c r="D57" s="97"/>
      <c r="F57" s="97"/>
      <c r="H57" s="66"/>
      <c r="I57" s="78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V57" s="59"/>
      <c r="AW57" s="60"/>
      <c r="AX57" s="61"/>
    </row>
    <row r="58" spans="2:50" ht="21.75" customHeight="1" x14ac:dyDescent="0.25">
      <c r="B58" s="62"/>
      <c r="C58" s="109">
        <v>25</v>
      </c>
      <c r="D58" s="103" t="s">
        <v>83</v>
      </c>
      <c r="F58" s="103" t="s">
        <v>84</v>
      </c>
      <c r="H58" s="66" t="s">
        <v>72</v>
      </c>
      <c r="I58" s="67" t="s">
        <v>38</v>
      </c>
      <c r="K58" s="7"/>
      <c r="L58" s="54"/>
      <c r="M58" s="55"/>
      <c r="N58" s="7"/>
      <c r="O58" s="54"/>
      <c r="P58" s="55"/>
      <c r="Q58" s="7"/>
      <c r="R58" s="54"/>
      <c r="S58" s="55"/>
      <c r="T58" s="7"/>
      <c r="U58" s="54"/>
      <c r="V58" s="55"/>
      <c r="W58" s="7"/>
      <c r="X58" s="54"/>
      <c r="Y58" s="55"/>
      <c r="Z58" s="7"/>
      <c r="AA58" s="54"/>
      <c r="AB58" s="55"/>
      <c r="AC58" s="7"/>
      <c r="AD58" s="54"/>
      <c r="AE58" s="55"/>
      <c r="AF58" s="7"/>
      <c r="AG58" s="54"/>
      <c r="AH58" s="55"/>
      <c r="AI58" s="7"/>
      <c r="AJ58" s="54"/>
      <c r="AK58" s="55"/>
      <c r="AL58" s="7"/>
      <c r="AM58" s="54"/>
      <c r="AN58" s="55"/>
      <c r="AO58" s="7"/>
      <c r="AP58" s="54"/>
      <c r="AQ58" s="55"/>
      <c r="AR58" s="7"/>
      <c r="AS58" s="54"/>
      <c r="AT58" s="55"/>
      <c r="AV58" s="56"/>
      <c r="AW58" s="57"/>
      <c r="AX58" s="58"/>
    </row>
    <row r="59" spans="2:50" ht="21.75" customHeight="1" x14ac:dyDescent="0.25">
      <c r="B59" s="62"/>
      <c r="C59" s="109"/>
      <c r="D59" s="103"/>
      <c r="F59" s="103"/>
      <c r="H59" s="66"/>
      <c r="I59" s="67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V59" s="59"/>
      <c r="AW59" s="60"/>
      <c r="AX59" s="61"/>
    </row>
    <row r="60" spans="2:50" ht="18" customHeight="1" x14ac:dyDescent="0.25">
      <c r="B60" s="62"/>
      <c r="C60" s="93">
        <v>26</v>
      </c>
      <c r="D60" s="101" t="s">
        <v>63</v>
      </c>
      <c r="F60" s="101" t="s">
        <v>85</v>
      </c>
      <c r="H60" s="88">
        <v>1</v>
      </c>
      <c r="I60" s="90" t="s">
        <v>28</v>
      </c>
      <c r="K60" s="7"/>
      <c r="L60" s="54"/>
      <c r="M60" s="55"/>
      <c r="N60" s="7"/>
      <c r="O60" s="54"/>
      <c r="P60" s="55"/>
      <c r="Q60" s="7"/>
      <c r="R60" s="54"/>
      <c r="S60" s="55"/>
      <c r="T60" s="7"/>
      <c r="U60" s="54"/>
      <c r="V60" s="55"/>
      <c r="W60" s="7"/>
      <c r="X60" s="54"/>
      <c r="Y60" s="55"/>
      <c r="Z60" s="7"/>
      <c r="AA60" s="54"/>
      <c r="AB60" s="55"/>
      <c r="AC60" s="7"/>
      <c r="AD60" s="54"/>
      <c r="AE60" s="55"/>
      <c r="AF60" s="7"/>
      <c r="AG60" s="54"/>
      <c r="AH60" s="55"/>
      <c r="AI60" s="7"/>
      <c r="AJ60" s="54"/>
      <c r="AK60" s="55"/>
      <c r="AL60" s="7"/>
      <c r="AM60" s="54"/>
      <c r="AN60" s="55"/>
      <c r="AO60" s="7"/>
      <c r="AP60" s="54"/>
      <c r="AQ60" s="55"/>
      <c r="AR60" s="7"/>
      <c r="AS60" s="54"/>
      <c r="AT60" s="55"/>
      <c r="AV60" s="56"/>
      <c r="AW60" s="57"/>
      <c r="AX60" s="58"/>
    </row>
    <row r="61" spans="2:50" ht="18" customHeight="1" x14ac:dyDescent="0.25">
      <c r="B61" s="62"/>
      <c r="C61" s="93"/>
      <c r="D61" s="101"/>
      <c r="F61" s="101"/>
      <c r="H61" s="89"/>
      <c r="I61" s="90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V61" s="59"/>
      <c r="AW61" s="60"/>
      <c r="AX61" s="61"/>
    </row>
    <row r="62" spans="2:50" ht="6" customHeight="1" x14ac:dyDescent="0.2">
      <c r="I62" s="8"/>
    </row>
    <row r="63" spans="2:50" x14ac:dyDescent="0.25">
      <c r="B63" s="62" t="s">
        <v>86</v>
      </c>
      <c r="C63" s="72">
        <v>27</v>
      </c>
      <c r="D63" s="97" t="s">
        <v>87</v>
      </c>
      <c r="F63" s="97" t="s">
        <v>88</v>
      </c>
      <c r="H63" s="79">
        <v>1</v>
      </c>
      <c r="I63" s="78" t="s">
        <v>28</v>
      </c>
      <c r="K63" s="7"/>
      <c r="L63" s="54"/>
      <c r="M63" s="55"/>
      <c r="N63" s="7"/>
      <c r="O63" s="54"/>
      <c r="P63" s="55"/>
      <c r="Q63" s="7"/>
      <c r="R63" s="54"/>
      <c r="S63" s="55"/>
      <c r="T63" s="7"/>
      <c r="U63" s="54"/>
      <c r="V63" s="55"/>
      <c r="W63" s="7"/>
      <c r="X63" s="54"/>
      <c r="Y63" s="55"/>
      <c r="Z63" s="7"/>
      <c r="AA63" s="54"/>
      <c r="AB63" s="55"/>
      <c r="AC63" s="7"/>
      <c r="AD63" s="54"/>
      <c r="AE63" s="55"/>
      <c r="AF63" s="7"/>
      <c r="AG63" s="54"/>
      <c r="AH63" s="55"/>
      <c r="AI63" s="7"/>
      <c r="AJ63" s="54"/>
      <c r="AK63" s="55"/>
      <c r="AL63" s="7"/>
      <c r="AM63" s="54"/>
      <c r="AN63" s="55"/>
      <c r="AO63" s="7"/>
      <c r="AP63" s="54"/>
      <c r="AQ63" s="55"/>
      <c r="AR63" s="7"/>
      <c r="AS63" s="54"/>
      <c r="AT63" s="55"/>
      <c r="AV63" s="56"/>
      <c r="AW63" s="57"/>
      <c r="AX63" s="58"/>
    </row>
    <row r="64" spans="2:50" x14ac:dyDescent="0.25">
      <c r="B64" s="62"/>
      <c r="C64" s="72"/>
      <c r="D64" s="97"/>
      <c r="F64" s="97"/>
      <c r="H64" s="77"/>
      <c r="I64" s="78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V64" s="59"/>
      <c r="AW64" s="60"/>
      <c r="AX64" s="61"/>
    </row>
    <row r="65" spans="2:50" x14ac:dyDescent="0.25">
      <c r="B65" s="62"/>
      <c r="C65" s="72">
        <v>28</v>
      </c>
      <c r="D65" s="97" t="s">
        <v>89</v>
      </c>
      <c r="F65" s="97" t="s">
        <v>90</v>
      </c>
      <c r="H65" s="77" t="s">
        <v>91</v>
      </c>
      <c r="I65" s="78" t="s">
        <v>38</v>
      </c>
      <c r="K65" s="7"/>
      <c r="L65" s="54"/>
      <c r="M65" s="55"/>
      <c r="N65" s="7"/>
      <c r="O65" s="54"/>
      <c r="P65" s="55"/>
      <c r="Q65" s="7"/>
      <c r="R65" s="54"/>
      <c r="S65" s="55"/>
      <c r="T65" s="7"/>
      <c r="U65" s="54"/>
      <c r="V65" s="55"/>
      <c r="W65" s="7"/>
      <c r="X65" s="54"/>
      <c r="Y65" s="55"/>
      <c r="Z65" s="7"/>
      <c r="AA65" s="54"/>
      <c r="AB65" s="55"/>
      <c r="AC65" s="7"/>
      <c r="AD65" s="54"/>
      <c r="AE65" s="55"/>
      <c r="AF65" s="7"/>
      <c r="AG65" s="54"/>
      <c r="AH65" s="55"/>
      <c r="AI65" s="7"/>
      <c r="AJ65" s="54"/>
      <c r="AK65" s="55"/>
      <c r="AL65" s="7"/>
      <c r="AM65" s="54"/>
      <c r="AN65" s="55"/>
      <c r="AO65" s="7"/>
      <c r="AP65" s="54"/>
      <c r="AQ65" s="55"/>
      <c r="AR65" s="7"/>
      <c r="AS65" s="54"/>
      <c r="AT65" s="55"/>
      <c r="AV65" s="56"/>
      <c r="AW65" s="57"/>
      <c r="AX65" s="58"/>
    </row>
    <row r="66" spans="2:50" x14ac:dyDescent="0.25">
      <c r="B66" s="62"/>
      <c r="C66" s="72"/>
      <c r="D66" s="97"/>
      <c r="F66" s="97"/>
      <c r="H66" s="77"/>
      <c r="I66" s="78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4"/>
      <c r="AS66" s="91"/>
      <c r="AT66" s="55"/>
      <c r="AV66" s="59"/>
      <c r="AW66" s="60"/>
      <c r="AX66" s="61"/>
    </row>
    <row r="67" spans="2:50" x14ac:dyDescent="0.25">
      <c r="B67" s="62"/>
      <c r="C67" s="72">
        <v>29</v>
      </c>
      <c r="D67" s="97" t="s">
        <v>92</v>
      </c>
      <c r="F67" s="97" t="s">
        <v>93</v>
      </c>
      <c r="H67" s="77" t="s">
        <v>94</v>
      </c>
      <c r="I67" s="78" t="s">
        <v>28</v>
      </c>
      <c r="K67" s="7"/>
      <c r="L67" s="54"/>
      <c r="M67" s="55"/>
      <c r="N67" s="7"/>
      <c r="O67" s="54"/>
      <c r="P67" s="55"/>
      <c r="Q67" s="7"/>
      <c r="R67" s="54"/>
      <c r="S67" s="55"/>
      <c r="T67" s="7"/>
      <c r="U67" s="54"/>
      <c r="V67" s="55"/>
      <c r="W67" s="7"/>
      <c r="X67" s="54"/>
      <c r="Y67" s="55"/>
      <c r="Z67" s="7"/>
      <c r="AA67" s="54"/>
      <c r="AB67" s="55"/>
      <c r="AC67" s="7"/>
      <c r="AD67" s="54"/>
      <c r="AE67" s="55"/>
      <c r="AF67" s="7"/>
      <c r="AG67" s="54"/>
      <c r="AH67" s="55"/>
      <c r="AI67" s="7"/>
      <c r="AJ67" s="54"/>
      <c r="AK67" s="55"/>
      <c r="AL67" s="7"/>
      <c r="AM67" s="54"/>
      <c r="AN67" s="55"/>
      <c r="AO67" s="7"/>
      <c r="AP67" s="54"/>
      <c r="AQ67" s="55"/>
      <c r="AR67" s="7"/>
      <c r="AS67" s="54"/>
      <c r="AT67" s="55"/>
      <c r="AV67" s="56"/>
      <c r="AW67" s="57"/>
      <c r="AX67" s="58"/>
    </row>
    <row r="68" spans="2:50" x14ac:dyDescent="0.25">
      <c r="B68" s="62"/>
      <c r="C68" s="72"/>
      <c r="D68" s="97"/>
      <c r="F68" s="97"/>
      <c r="H68" s="77"/>
      <c r="I68" s="78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4"/>
      <c r="AJ68" s="91"/>
      <c r="AK68" s="55"/>
      <c r="AL68" s="53"/>
      <c r="AM68" s="53"/>
      <c r="AN68" s="53"/>
      <c r="AO68" s="53"/>
      <c r="AP68" s="53"/>
      <c r="AQ68" s="53"/>
      <c r="AR68" s="53"/>
      <c r="AS68" s="53"/>
      <c r="AT68" s="53"/>
      <c r="AV68" s="59"/>
      <c r="AW68" s="60"/>
      <c r="AX68" s="61"/>
    </row>
    <row r="69" spans="2:50" x14ac:dyDescent="0.25">
      <c r="B69" s="62"/>
      <c r="C69" s="93">
        <v>30</v>
      </c>
      <c r="D69" s="101" t="s">
        <v>63</v>
      </c>
      <c r="F69" s="101" t="s">
        <v>95</v>
      </c>
      <c r="H69" s="88">
        <v>1</v>
      </c>
      <c r="I69" s="90" t="s">
        <v>28</v>
      </c>
      <c r="K69" s="7"/>
      <c r="L69" s="54"/>
      <c r="M69" s="55"/>
      <c r="N69" s="7"/>
      <c r="O69" s="54"/>
      <c r="P69" s="55"/>
      <c r="Q69" s="7"/>
      <c r="R69" s="54"/>
      <c r="S69" s="55"/>
      <c r="T69" s="7"/>
      <c r="U69" s="54"/>
      <c r="V69" s="55"/>
      <c r="W69" s="7"/>
      <c r="X69" s="54"/>
      <c r="Y69" s="55"/>
      <c r="Z69" s="7"/>
      <c r="AA69" s="54"/>
      <c r="AB69" s="55"/>
      <c r="AC69" s="7"/>
      <c r="AD69" s="54"/>
      <c r="AE69" s="55"/>
      <c r="AF69" s="7"/>
      <c r="AG69" s="54"/>
      <c r="AH69" s="55"/>
      <c r="AI69" s="7"/>
      <c r="AJ69" s="54"/>
      <c r="AK69" s="55"/>
      <c r="AL69" s="7"/>
      <c r="AM69" s="54"/>
      <c r="AN69" s="55"/>
      <c r="AO69" s="7"/>
      <c r="AP69" s="54"/>
      <c r="AQ69" s="55"/>
      <c r="AR69" s="7"/>
      <c r="AS69" s="54"/>
      <c r="AT69" s="55"/>
      <c r="AV69" s="56"/>
      <c r="AW69" s="57"/>
      <c r="AX69" s="58"/>
    </row>
    <row r="70" spans="2:50" x14ac:dyDescent="0.25">
      <c r="B70" s="62"/>
      <c r="C70" s="93"/>
      <c r="D70" s="101"/>
      <c r="F70" s="101"/>
      <c r="H70" s="89"/>
      <c r="I70" s="90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V70" s="59"/>
      <c r="AW70" s="60"/>
      <c r="AX70" s="61"/>
    </row>
    <row r="71" spans="2:50" ht="5.25" customHeight="1" x14ac:dyDescent="0.2">
      <c r="I71" s="8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</row>
    <row r="72" spans="2:50" x14ac:dyDescent="0.25">
      <c r="B72" s="62" t="s">
        <v>96</v>
      </c>
      <c r="C72" s="72">
        <v>31</v>
      </c>
      <c r="D72" s="97" t="s">
        <v>97</v>
      </c>
      <c r="F72" s="97" t="s">
        <v>98</v>
      </c>
      <c r="H72" s="71">
        <v>0.8</v>
      </c>
      <c r="I72" s="78" t="s">
        <v>38</v>
      </c>
      <c r="K72" s="7"/>
      <c r="L72" s="54"/>
      <c r="M72" s="55"/>
      <c r="N72" s="7"/>
      <c r="O72" s="54"/>
      <c r="P72" s="55"/>
      <c r="Q72" s="7"/>
      <c r="R72" s="54"/>
      <c r="S72" s="55"/>
      <c r="T72" s="7"/>
      <c r="U72" s="54"/>
      <c r="V72" s="55"/>
      <c r="W72" s="7"/>
      <c r="X72" s="54"/>
      <c r="Y72" s="55"/>
      <c r="Z72" s="7"/>
      <c r="AA72" s="54"/>
      <c r="AB72" s="55"/>
      <c r="AC72" s="7"/>
      <c r="AD72" s="54"/>
      <c r="AE72" s="55"/>
      <c r="AF72" s="7"/>
      <c r="AG72" s="54"/>
      <c r="AH72" s="55"/>
      <c r="AI72" s="7"/>
      <c r="AJ72" s="54"/>
      <c r="AK72" s="55"/>
      <c r="AL72" s="7"/>
      <c r="AM72" s="54"/>
      <c r="AN72" s="55"/>
      <c r="AO72" s="7"/>
      <c r="AP72" s="54"/>
      <c r="AQ72" s="55"/>
      <c r="AR72" s="7"/>
      <c r="AS72" s="54"/>
      <c r="AT72" s="55"/>
      <c r="AV72" s="56"/>
      <c r="AW72" s="57"/>
      <c r="AX72" s="58"/>
    </row>
    <row r="73" spans="2:50" x14ac:dyDescent="0.25">
      <c r="B73" s="62"/>
      <c r="C73" s="72"/>
      <c r="D73" s="97"/>
      <c r="F73" s="97"/>
      <c r="H73" s="66"/>
      <c r="I73" s="78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V73" s="59"/>
      <c r="AW73" s="60"/>
      <c r="AX73" s="61"/>
    </row>
    <row r="74" spans="2:50" x14ac:dyDescent="0.25">
      <c r="B74" s="62"/>
      <c r="C74" s="72">
        <v>32</v>
      </c>
      <c r="D74" s="97" t="s">
        <v>99</v>
      </c>
      <c r="F74" s="97" t="s">
        <v>100</v>
      </c>
      <c r="H74" s="77" t="s">
        <v>101</v>
      </c>
      <c r="I74" s="78" t="s">
        <v>28</v>
      </c>
      <c r="K74" s="7"/>
      <c r="L74" s="54"/>
      <c r="M74" s="55"/>
      <c r="N74" s="7"/>
      <c r="O74" s="54"/>
      <c r="P74" s="55"/>
      <c r="Q74" s="7"/>
      <c r="R74" s="54"/>
      <c r="S74" s="55"/>
      <c r="T74" s="7"/>
      <c r="U74" s="54"/>
      <c r="V74" s="55"/>
      <c r="W74" s="7"/>
      <c r="X74" s="54"/>
      <c r="Y74" s="55"/>
      <c r="Z74" s="7"/>
      <c r="AA74" s="54"/>
      <c r="AB74" s="55"/>
      <c r="AC74" s="7"/>
      <c r="AD74" s="54"/>
      <c r="AE74" s="55"/>
      <c r="AF74" s="7"/>
      <c r="AG74" s="54"/>
      <c r="AH74" s="55"/>
      <c r="AI74" s="7"/>
      <c r="AJ74" s="54"/>
      <c r="AK74" s="55"/>
      <c r="AL74" s="7"/>
      <c r="AM74" s="54"/>
      <c r="AN74" s="55"/>
      <c r="AO74" s="7"/>
      <c r="AP74" s="54"/>
      <c r="AQ74" s="55"/>
      <c r="AR74" s="7"/>
      <c r="AS74" s="54"/>
      <c r="AT74" s="55"/>
      <c r="AV74" s="56"/>
      <c r="AW74" s="57"/>
      <c r="AX74" s="58"/>
    </row>
    <row r="75" spans="2:50" x14ac:dyDescent="0.25">
      <c r="B75" s="62"/>
      <c r="C75" s="72"/>
      <c r="D75" s="97"/>
      <c r="F75" s="97"/>
      <c r="H75" s="77"/>
      <c r="I75" s="78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V75" s="59"/>
      <c r="AW75" s="60"/>
      <c r="AX75" s="61"/>
    </row>
    <row r="76" spans="2:50" x14ac:dyDescent="0.25">
      <c r="B76" s="62"/>
      <c r="C76" s="72">
        <v>33</v>
      </c>
      <c r="D76" s="97" t="s">
        <v>102</v>
      </c>
      <c r="F76" s="97" t="s">
        <v>103</v>
      </c>
      <c r="H76" s="110" t="s">
        <v>104</v>
      </c>
      <c r="I76" s="78" t="s">
        <v>38</v>
      </c>
      <c r="K76" s="7"/>
      <c r="L76" s="54"/>
      <c r="M76" s="55"/>
      <c r="N76" s="7"/>
      <c r="O76" s="54"/>
      <c r="P76" s="55"/>
      <c r="Q76" s="7"/>
      <c r="R76" s="54"/>
      <c r="S76" s="55"/>
      <c r="T76" s="7"/>
      <c r="U76" s="54"/>
      <c r="V76" s="55"/>
      <c r="W76" s="7"/>
      <c r="X76" s="54"/>
      <c r="Y76" s="55"/>
      <c r="Z76" s="7"/>
      <c r="AA76" s="54"/>
      <c r="AB76" s="55"/>
      <c r="AC76" s="7"/>
      <c r="AD76" s="54"/>
      <c r="AE76" s="55"/>
      <c r="AF76" s="7"/>
      <c r="AG76" s="54"/>
      <c r="AH76" s="55"/>
      <c r="AI76" s="7"/>
      <c r="AJ76" s="54"/>
      <c r="AK76" s="55"/>
      <c r="AL76" s="7"/>
      <c r="AM76" s="54"/>
      <c r="AN76" s="55"/>
      <c r="AO76" s="7"/>
      <c r="AP76" s="54"/>
      <c r="AQ76" s="55"/>
      <c r="AR76" s="7"/>
      <c r="AS76" s="54"/>
      <c r="AT76" s="55"/>
      <c r="AV76" s="56"/>
      <c r="AW76" s="57"/>
      <c r="AX76" s="58"/>
    </row>
    <row r="77" spans="2:50" x14ac:dyDescent="0.25">
      <c r="B77" s="62"/>
      <c r="C77" s="72"/>
      <c r="D77" s="97"/>
      <c r="F77" s="97"/>
      <c r="H77" s="110"/>
      <c r="I77" s="78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V77" s="59"/>
      <c r="AW77" s="60"/>
      <c r="AX77" s="61"/>
    </row>
    <row r="78" spans="2:50" x14ac:dyDescent="0.25">
      <c r="B78" s="62"/>
      <c r="C78" s="72">
        <v>34</v>
      </c>
      <c r="D78" s="97" t="s">
        <v>105</v>
      </c>
      <c r="F78" s="97" t="s">
        <v>106</v>
      </c>
      <c r="H78" s="111">
        <v>7</v>
      </c>
      <c r="I78" s="78" t="s">
        <v>38</v>
      </c>
      <c r="K78" s="7"/>
      <c r="L78" s="54"/>
      <c r="M78" s="55"/>
      <c r="N78" s="7"/>
      <c r="O78" s="54"/>
      <c r="P78" s="55"/>
      <c r="Q78" s="7"/>
      <c r="R78" s="54"/>
      <c r="S78" s="55"/>
      <c r="T78" s="7"/>
      <c r="U78" s="54"/>
      <c r="V78" s="55"/>
      <c r="W78" s="7"/>
      <c r="X78" s="54"/>
      <c r="Y78" s="55"/>
      <c r="Z78" s="7"/>
      <c r="AA78" s="54"/>
      <c r="AB78" s="55"/>
      <c r="AC78" s="7"/>
      <c r="AD78" s="54"/>
      <c r="AE78" s="55"/>
      <c r="AF78" s="7"/>
      <c r="AG78" s="54"/>
      <c r="AH78" s="55"/>
      <c r="AI78" s="7"/>
      <c r="AJ78" s="54"/>
      <c r="AK78" s="55"/>
      <c r="AL78" s="7"/>
      <c r="AM78" s="54"/>
      <c r="AN78" s="55"/>
      <c r="AO78" s="7"/>
      <c r="AP78" s="54"/>
      <c r="AQ78" s="55"/>
      <c r="AR78" s="7"/>
      <c r="AS78" s="54"/>
      <c r="AT78" s="55"/>
      <c r="AV78" s="56"/>
      <c r="AW78" s="57"/>
      <c r="AX78" s="58"/>
    </row>
    <row r="79" spans="2:50" x14ac:dyDescent="0.25">
      <c r="B79" s="62"/>
      <c r="C79" s="72"/>
      <c r="D79" s="97"/>
      <c r="F79" s="97"/>
      <c r="H79" s="111"/>
      <c r="I79" s="78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V79" s="59"/>
      <c r="AW79" s="60"/>
      <c r="AX79" s="61"/>
    </row>
    <row r="80" spans="2:50" x14ac:dyDescent="0.25">
      <c r="B80" s="62"/>
      <c r="C80" s="72">
        <v>35</v>
      </c>
      <c r="D80" s="97" t="s">
        <v>107</v>
      </c>
      <c r="F80" s="97" t="s">
        <v>108</v>
      </c>
      <c r="H80" s="77"/>
      <c r="I80" s="78" t="s">
        <v>28</v>
      </c>
      <c r="K80" s="7"/>
      <c r="L80" s="54"/>
      <c r="M80" s="55"/>
      <c r="N80" s="7"/>
      <c r="O80" s="54"/>
      <c r="P80" s="55"/>
      <c r="Q80" s="7"/>
      <c r="R80" s="54"/>
      <c r="S80" s="55"/>
      <c r="T80" s="7"/>
      <c r="U80" s="54"/>
      <c r="V80" s="55"/>
      <c r="W80" s="7"/>
      <c r="X80" s="54"/>
      <c r="Y80" s="55"/>
      <c r="Z80" s="7"/>
      <c r="AA80" s="54"/>
      <c r="AB80" s="55"/>
      <c r="AC80" s="7"/>
      <c r="AD80" s="54"/>
      <c r="AE80" s="55"/>
      <c r="AF80" s="7"/>
      <c r="AG80" s="54"/>
      <c r="AH80" s="55"/>
      <c r="AI80" s="7"/>
      <c r="AJ80" s="54"/>
      <c r="AK80" s="55"/>
      <c r="AL80" s="7"/>
      <c r="AM80" s="54"/>
      <c r="AN80" s="55"/>
      <c r="AO80" s="7"/>
      <c r="AP80" s="54"/>
      <c r="AQ80" s="55"/>
      <c r="AR80" s="7"/>
      <c r="AS80" s="54"/>
      <c r="AT80" s="55"/>
      <c r="AV80" s="56"/>
      <c r="AW80" s="57"/>
      <c r="AX80" s="58"/>
    </row>
    <row r="81" spans="2:50" x14ac:dyDescent="0.25">
      <c r="B81" s="62"/>
      <c r="C81" s="72"/>
      <c r="D81" s="97"/>
      <c r="F81" s="97"/>
      <c r="H81" s="77"/>
      <c r="I81" s="78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V81" s="59"/>
      <c r="AW81" s="60"/>
      <c r="AX81" s="61"/>
    </row>
    <row r="82" spans="2:50" x14ac:dyDescent="0.25">
      <c r="B82" s="62"/>
      <c r="C82" s="72">
        <v>36</v>
      </c>
      <c r="D82" s="97" t="s">
        <v>109</v>
      </c>
      <c r="F82" s="97" t="s">
        <v>110</v>
      </c>
      <c r="H82" s="77"/>
      <c r="I82" s="78" t="s">
        <v>28</v>
      </c>
      <c r="K82" s="7"/>
      <c r="L82" s="54"/>
      <c r="M82" s="55"/>
      <c r="N82" s="7"/>
      <c r="O82" s="54"/>
      <c r="P82" s="55"/>
      <c r="Q82" s="7"/>
      <c r="R82" s="54"/>
      <c r="S82" s="55"/>
      <c r="T82" s="7"/>
      <c r="U82" s="54"/>
      <c r="V82" s="55"/>
      <c r="W82" s="7"/>
      <c r="X82" s="54"/>
      <c r="Y82" s="55"/>
      <c r="Z82" s="7"/>
      <c r="AA82" s="54"/>
      <c r="AB82" s="55"/>
      <c r="AC82" s="7"/>
      <c r="AD82" s="54"/>
      <c r="AE82" s="55"/>
      <c r="AF82" s="7"/>
      <c r="AG82" s="54"/>
      <c r="AH82" s="55"/>
      <c r="AI82" s="7"/>
      <c r="AJ82" s="54"/>
      <c r="AK82" s="55"/>
      <c r="AL82" s="7"/>
      <c r="AM82" s="54"/>
      <c r="AN82" s="55"/>
      <c r="AO82" s="7"/>
      <c r="AP82" s="54"/>
      <c r="AQ82" s="55"/>
      <c r="AR82" s="7"/>
      <c r="AS82" s="54"/>
      <c r="AT82" s="55"/>
      <c r="AV82" s="56"/>
      <c r="AW82" s="57"/>
      <c r="AX82" s="58"/>
    </row>
    <row r="83" spans="2:50" x14ac:dyDescent="0.25">
      <c r="B83" s="62"/>
      <c r="C83" s="72"/>
      <c r="D83" s="97"/>
      <c r="F83" s="97"/>
      <c r="H83" s="77"/>
      <c r="I83" s="78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V83" s="59"/>
      <c r="AW83" s="60"/>
      <c r="AX83" s="61"/>
    </row>
    <row r="84" spans="2:50" x14ac:dyDescent="0.25">
      <c r="B84" s="62"/>
      <c r="C84" s="72">
        <v>37</v>
      </c>
      <c r="D84" s="97" t="s">
        <v>111</v>
      </c>
      <c r="F84" s="97" t="s">
        <v>112</v>
      </c>
      <c r="H84" s="110" t="s">
        <v>113</v>
      </c>
      <c r="I84" s="78" t="s">
        <v>38</v>
      </c>
      <c r="K84" s="7"/>
      <c r="L84" s="54"/>
      <c r="M84" s="55"/>
      <c r="N84" s="7"/>
      <c r="O84" s="54"/>
      <c r="P84" s="55"/>
      <c r="Q84" s="7"/>
      <c r="R84" s="54"/>
      <c r="S84" s="55"/>
      <c r="T84" s="7"/>
      <c r="U84" s="54"/>
      <c r="V84" s="55"/>
      <c r="W84" s="7"/>
      <c r="X84" s="54"/>
      <c r="Y84" s="55"/>
      <c r="Z84" s="7"/>
      <c r="AA84" s="54"/>
      <c r="AB84" s="55"/>
      <c r="AC84" s="7"/>
      <c r="AD84" s="54"/>
      <c r="AE84" s="55"/>
      <c r="AF84" s="7"/>
      <c r="AG84" s="54"/>
      <c r="AH84" s="55"/>
      <c r="AI84" s="7"/>
      <c r="AJ84" s="54"/>
      <c r="AK84" s="55"/>
      <c r="AL84" s="7"/>
      <c r="AM84" s="54"/>
      <c r="AN84" s="55"/>
      <c r="AO84" s="7"/>
      <c r="AP84" s="54"/>
      <c r="AQ84" s="55"/>
      <c r="AR84" s="7"/>
      <c r="AS84" s="54"/>
      <c r="AT84" s="55"/>
      <c r="AV84" s="56"/>
      <c r="AW84" s="57"/>
      <c r="AX84" s="58"/>
    </row>
    <row r="85" spans="2:50" x14ac:dyDescent="0.25">
      <c r="B85" s="62"/>
      <c r="C85" s="72"/>
      <c r="D85" s="97"/>
      <c r="F85" s="97"/>
      <c r="H85" s="110"/>
      <c r="I85" s="78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V85" s="59"/>
      <c r="AW85" s="60"/>
      <c r="AX85" s="61"/>
    </row>
    <row r="86" spans="2:50" ht="25.5" customHeight="1" x14ac:dyDescent="0.25">
      <c r="B86" s="62"/>
      <c r="C86" s="72">
        <v>38</v>
      </c>
      <c r="D86" s="97" t="s">
        <v>114</v>
      </c>
      <c r="F86" s="97" t="s">
        <v>115</v>
      </c>
      <c r="H86" s="77" t="s">
        <v>116</v>
      </c>
      <c r="I86" s="78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56"/>
      <c r="AW86" s="57"/>
      <c r="AX86" s="58"/>
    </row>
    <row r="87" spans="2:50" ht="25.5" customHeight="1" x14ac:dyDescent="0.25">
      <c r="B87" s="62"/>
      <c r="C87" s="72"/>
      <c r="D87" s="97"/>
      <c r="F87" s="97"/>
      <c r="H87" s="77"/>
      <c r="I87" s="78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V87" s="59"/>
      <c r="AW87" s="60"/>
      <c r="AX87" s="61"/>
    </row>
    <row r="88" spans="2:50" x14ac:dyDescent="0.25">
      <c r="B88" s="62"/>
      <c r="C88" s="109">
        <v>39</v>
      </c>
      <c r="D88" s="103" t="s">
        <v>117</v>
      </c>
      <c r="F88" s="103" t="s">
        <v>118</v>
      </c>
      <c r="H88" s="66"/>
      <c r="I88" s="67" t="s">
        <v>38</v>
      </c>
      <c r="K88" s="7"/>
      <c r="L88" s="54"/>
      <c r="M88" s="55"/>
      <c r="N88" s="7"/>
      <c r="O88" s="54"/>
      <c r="P88" s="55"/>
      <c r="Q88" s="7"/>
      <c r="R88" s="54"/>
      <c r="S88" s="55"/>
      <c r="T88" s="7"/>
      <c r="U88" s="54"/>
      <c r="V88" s="55"/>
      <c r="W88" s="7"/>
      <c r="X88" s="54"/>
      <c r="Y88" s="55"/>
      <c r="Z88" s="7"/>
      <c r="AA88" s="54"/>
      <c r="AB88" s="55"/>
      <c r="AC88" s="7"/>
      <c r="AD88" s="54"/>
      <c r="AE88" s="55"/>
      <c r="AF88" s="7"/>
      <c r="AG88" s="54"/>
      <c r="AH88" s="55"/>
      <c r="AI88" s="7"/>
      <c r="AJ88" s="54"/>
      <c r="AK88" s="55"/>
      <c r="AL88" s="7"/>
      <c r="AM88" s="54"/>
      <c r="AN88" s="55"/>
      <c r="AO88" s="7"/>
      <c r="AP88" s="54"/>
      <c r="AQ88" s="55"/>
      <c r="AR88" s="7"/>
      <c r="AS88" s="54"/>
      <c r="AT88" s="55"/>
      <c r="AV88" s="56"/>
      <c r="AW88" s="57"/>
      <c r="AX88" s="58"/>
    </row>
    <row r="89" spans="2:50" x14ac:dyDescent="0.25">
      <c r="B89" s="62"/>
      <c r="C89" s="109"/>
      <c r="D89" s="103"/>
      <c r="F89" s="103"/>
      <c r="H89" s="66"/>
      <c r="I89" s="67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V89" s="59"/>
      <c r="AW89" s="60"/>
      <c r="AX89" s="61"/>
    </row>
    <row r="90" spans="2:50" x14ac:dyDescent="0.25">
      <c r="B90" s="62"/>
      <c r="C90" s="93">
        <v>40</v>
      </c>
      <c r="D90" s="92" t="s">
        <v>63</v>
      </c>
      <c r="F90" s="92" t="s">
        <v>119</v>
      </c>
      <c r="H90" s="88">
        <v>1</v>
      </c>
      <c r="I90" s="90" t="s">
        <v>28</v>
      </c>
      <c r="K90" s="7"/>
      <c r="L90" s="54"/>
      <c r="M90" s="55"/>
      <c r="N90" s="7"/>
      <c r="O90" s="54"/>
      <c r="P90" s="55"/>
      <c r="Q90" s="7"/>
      <c r="R90" s="54"/>
      <c r="S90" s="55"/>
      <c r="T90" s="7"/>
      <c r="U90" s="54"/>
      <c r="V90" s="55"/>
      <c r="W90" s="7"/>
      <c r="X90" s="54"/>
      <c r="Y90" s="55"/>
      <c r="Z90" s="9"/>
      <c r="AA90" s="53"/>
      <c r="AB90" s="53"/>
      <c r="AC90" s="7"/>
      <c r="AD90" s="54"/>
      <c r="AE90" s="55"/>
      <c r="AF90" s="7"/>
      <c r="AG90" s="54"/>
      <c r="AH90" s="55"/>
      <c r="AI90" s="7"/>
      <c r="AJ90" s="54"/>
      <c r="AK90" s="55"/>
      <c r="AL90" s="7"/>
      <c r="AM90" s="54"/>
      <c r="AN90" s="55"/>
      <c r="AO90" s="9"/>
      <c r="AP90" s="54"/>
      <c r="AQ90" s="55"/>
      <c r="AR90" s="7"/>
      <c r="AS90" s="54"/>
      <c r="AT90" s="55"/>
      <c r="AV90" s="56"/>
      <c r="AW90" s="57"/>
      <c r="AX90" s="58"/>
    </row>
    <row r="91" spans="2:50" x14ac:dyDescent="0.25">
      <c r="B91" s="62"/>
      <c r="C91" s="93"/>
      <c r="D91" s="92"/>
      <c r="F91" s="92"/>
      <c r="H91" s="89"/>
      <c r="I91" s="90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4"/>
      <c r="AP91" s="91"/>
      <c r="AQ91" s="55"/>
      <c r="AR91" s="53"/>
      <c r="AS91" s="53"/>
      <c r="AT91" s="53"/>
      <c r="AV91" s="59"/>
      <c r="AW91" s="60"/>
      <c r="AX91" s="61"/>
    </row>
    <row r="92" spans="2:50" ht="6" customHeight="1" x14ac:dyDescent="0.2">
      <c r="I92" s="8"/>
    </row>
    <row r="93" spans="2:50" x14ac:dyDescent="0.25">
      <c r="B93" s="62" t="s">
        <v>120</v>
      </c>
      <c r="C93" s="72">
        <v>41</v>
      </c>
      <c r="D93" s="97" t="s">
        <v>121</v>
      </c>
      <c r="F93" s="97" t="s">
        <v>122</v>
      </c>
      <c r="H93" s="79">
        <v>0.85</v>
      </c>
      <c r="I93" s="78" t="s">
        <v>38</v>
      </c>
      <c r="K93" s="7"/>
      <c r="L93" s="54"/>
      <c r="M93" s="55"/>
      <c r="N93" s="7"/>
      <c r="O93" s="54"/>
      <c r="P93" s="55"/>
      <c r="Q93" s="7"/>
      <c r="R93" s="54"/>
      <c r="S93" s="55"/>
      <c r="T93" s="7"/>
      <c r="U93" s="54"/>
      <c r="V93" s="55"/>
      <c r="W93" s="7"/>
      <c r="X93" s="54"/>
      <c r="Y93" s="55"/>
      <c r="Z93" s="7"/>
      <c r="AA93" s="54"/>
      <c r="AB93" s="55"/>
      <c r="AC93" s="7"/>
      <c r="AD93" s="54"/>
      <c r="AE93" s="55"/>
      <c r="AF93" s="7"/>
      <c r="AG93" s="54"/>
      <c r="AH93" s="55"/>
      <c r="AI93" s="7"/>
      <c r="AJ93" s="54"/>
      <c r="AK93" s="55"/>
      <c r="AL93" s="7"/>
      <c r="AM93" s="54"/>
      <c r="AN93" s="55"/>
      <c r="AO93" s="7"/>
      <c r="AP93" s="54"/>
      <c r="AQ93" s="55"/>
      <c r="AR93" s="7"/>
      <c r="AS93" s="54"/>
      <c r="AT93" s="55"/>
      <c r="AV93" s="56"/>
      <c r="AW93" s="57"/>
      <c r="AX93" s="58"/>
    </row>
    <row r="94" spans="2:50" x14ac:dyDescent="0.25">
      <c r="B94" s="62"/>
      <c r="C94" s="72"/>
      <c r="D94" s="97"/>
      <c r="F94" s="97"/>
      <c r="H94" s="77"/>
      <c r="I94" s="78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V94" s="59"/>
      <c r="AW94" s="60"/>
      <c r="AX94" s="61"/>
    </row>
    <row r="95" spans="2:50" x14ac:dyDescent="0.25">
      <c r="B95" s="62"/>
      <c r="C95" s="72">
        <v>42</v>
      </c>
      <c r="D95" s="97" t="s">
        <v>123</v>
      </c>
      <c r="F95" s="97" t="s">
        <v>124</v>
      </c>
      <c r="H95" s="77">
        <v>3</v>
      </c>
      <c r="I95" s="78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56"/>
      <c r="AW95" s="57"/>
      <c r="AX95" s="58"/>
    </row>
    <row r="96" spans="2:50" x14ac:dyDescent="0.25">
      <c r="B96" s="62"/>
      <c r="C96" s="72"/>
      <c r="D96" s="97"/>
      <c r="F96" s="97"/>
      <c r="H96" s="77"/>
      <c r="I96" s="78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V96" s="59"/>
      <c r="AW96" s="60"/>
      <c r="AX96" s="61"/>
    </row>
    <row r="97" spans="2:50" x14ac:dyDescent="0.25">
      <c r="B97" s="62"/>
      <c r="C97" s="93">
        <v>43</v>
      </c>
      <c r="D97" s="101" t="s">
        <v>125</v>
      </c>
      <c r="F97" s="101" t="s">
        <v>126</v>
      </c>
      <c r="H97" s="89"/>
      <c r="I97" s="90" t="s">
        <v>28</v>
      </c>
      <c r="K97" s="7"/>
      <c r="L97" s="54"/>
      <c r="M97" s="55"/>
      <c r="N97" s="7"/>
      <c r="O97" s="54"/>
      <c r="P97" s="55"/>
      <c r="Q97" s="7"/>
      <c r="R97" s="54"/>
      <c r="S97" s="55"/>
      <c r="T97" s="7"/>
      <c r="U97" s="54"/>
      <c r="V97" s="55"/>
      <c r="W97" s="7"/>
      <c r="X97" s="54"/>
      <c r="Y97" s="55"/>
      <c r="Z97" s="7"/>
      <c r="AA97" s="54"/>
      <c r="AB97" s="55"/>
      <c r="AC97" s="7"/>
      <c r="AD97" s="54"/>
      <c r="AE97" s="55"/>
      <c r="AF97" s="7"/>
      <c r="AG97" s="54"/>
      <c r="AH97" s="55"/>
      <c r="AI97" s="7"/>
      <c r="AJ97" s="54"/>
      <c r="AK97" s="55"/>
      <c r="AL97" s="7"/>
      <c r="AM97" s="54"/>
      <c r="AN97" s="55"/>
      <c r="AO97" s="7"/>
      <c r="AP97" s="54"/>
      <c r="AQ97" s="55"/>
      <c r="AR97" s="7"/>
      <c r="AS97" s="54"/>
      <c r="AT97" s="55"/>
      <c r="AV97" s="56"/>
      <c r="AW97" s="57"/>
      <c r="AX97" s="58"/>
    </row>
    <row r="98" spans="2:50" x14ac:dyDescent="0.25">
      <c r="B98" s="62"/>
      <c r="C98" s="93"/>
      <c r="D98" s="101"/>
      <c r="F98" s="101"/>
      <c r="H98" s="89"/>
      <c r="I98" s="90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V98" s="59"/>
      <c r="AW98" s="60"/>
      <c r="AX98" s="61"/>
    </row>
    <row r="99" spans="2:50" x14ac:dyDescent="0.25">
      <c r="B99" s="62"/>
      <c r="C99" s="72">
        <v>44</v>
      </c>
      <c r="D99" s="97" t="s">
        <v>127</v>
      </c>
      <c r="F99" s="97" t="s">
        <v>128</v>
      </c>
      <c r="H99" s="71">
        <v>0.4</v>
      </c>
      <c r="I99" s="78" t="s">
        <v>28</v>
      </c>
      <c r="K99" s="7"/>
      <c r="L99" s="54"/>
      <c r="M99" s="55"/>
      <c r="N99" s="7"/>
      <c r="O99" s="54"/>
      <c r="P99" s="55"/>
      <c r="Q99" s="7"/>
      <c r="R99" s="54"/>
      <c r="S99" s="55"/>
      <c r="T99" s="7"/>
      <c r="U99" s="54"/>
      <c r="V99" s="55"/>
      <c r="W99" s="7"/>
      <c r="X99" s="54"/>
      <c r="Y99" s="55"/>
      <c r="Z99" s="7"/>
      <c r="AA99" s="54"/>
      <c r="AB99" s="55"/>
      <c r="AC99" s="7"/>
      <c r="AD99" s="54"/>
      <c r="AE99" s="55"/>
      <c r="AF99" s="7"/>
      <c r="AG99" s="54"/>
      <c r="AH99" s="55"/>
      <c r="AI99" s="7"/>
      <c r="AJ99" s="54"/>
      <c r="AK99" s="55"/>
      <c r="AL99" s="7"/>
      <c r="AM99" s="54"/>
      <c r="AN99" s="55"/>
      <c r="AO99" s="7"/>
      <c r="AP99" s="54"/>
      <c r="AQ99" s="55"/>
      <c r="AR99" s="7"/>
      <c r="AS99" s="54"/>
      <c r="AT99" s="55"/>
      <c r="AV99" s="56"/>
      <c r="AW99" s="57"/>
      <c r="AX99" s="58"/>
    </row>
    <row r="100" spans="2:50" x14ac:dyDescent="0.25">
      <c r="B100" s="62"/>
      <c r="C100" s="72"/>
      <c r="D100" s="97"/>
      <c r="F100" s="97"/>
      <c r="H100" s="66"/>
      <c r="I100" s="78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V100" s="59"/>
      <c r="AW100" s="60"/>
      <c r="AX100" s="61"/>
    </row>
    <row r="101" spans="2:50" x14ac:dyDescent="0.25">
      <c r="B101" s="62"/>
      <c r="C101" s="72">
        <v>45</v>
      </c>
      <c r="D101" s="97" t="s">
        <v>129</v>
      </c>
      <c r="F101" s="97" t="s">
        <v>130</v>
      </c>
      <c r="H101" s="77"/>
      <c r="I101" s="78" t="s">
        <v>28</v>
      </c>
      <c r="K101" s="7"/>
      <c r="L101" s="54"/>
      <c r="M101" s="55"/>
      <c r="N101" s="7"/>
      <c r="O101" s="54"/>
      <c r="P101" s="55"/>
      <c r="Q101" s="7"/>
      <c r="R101" s="54"/>
      <c r="S101" s="55"/>
      <c r="T101" s="7"/>
      <c r="U101" s="54"/>
      <c r="V101" s="55"/>
      <c r="W101" s="7"/>
      <c r="X101" s="54"/>
      <c r="Y101" s="55"/>
      <c r="Z101" s="7"/>
      <c r="AA101" s="54"/>
      <c r="AB101" s="55"/>
      <c r="AC101" s="7"/>
      <c r="AD101" s="54"/>
      <c r="AE101" s="55"/>
      <c r="AF101" s="7"/>
      <c r="AG101" s="54"/>
      <c r="AH101" s="55"/>
      <c r="AI101" s="7"/>
      <c r="AJ101" s="54"/>
      <c r="AK101" s="55"/>
      <c r="AL101" s="7"/>
      <c r="AM101" s="54"/>
      <c r="AN101" s="55"/>
      <c r="AO101" s="7"/>
      <c r="AP101" s="54"/>
      <c r="AQ101" s="55"/>
      <c r="AR101" s="7"/>
      <c r="AS101" s="54"/>
      <c r="AT101" s="55"/>
      <c r="AV101" s="56"/>
      <c r="AW101" s="57"/>
      <c r="AX101" s="58"/>
    </row>
    <row r="102" spans="2:50" x14ac:dyDescent="0.25">
      <c r="B102" s="62"/>
      <c r="C102" s="72"/>
      <c r="D102" s="97"/>
      <c r="F102" s="97"/>
      <c r="H102" s="77"/>
      <c r="I102" s="78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V102" s="59"/>
      <c r="AW102" s="60"/>
      <c r="AX102" s="61"/>
    </row>
    <row r="103" spans="2:50" ht="19.5" customHeight="1" x14ac:dyDescent="0.25">
      <c r="B103" s="62"/>
      <c r="C103" s="72">
        <v>46</v>
      </c>
      <c r="D103" s="97" t="s">
        <v>131</v>
      </c>
      <c r="F103" s="97" t="s">
        <v>132</v>
      </c>
      <c r="H103" s="77" t="s">
        <v>133</v>
      </c>
      <c r="I103" s="78" t="s">
        <v>28</v>
      </c>
      <c r="K103" s="10"/>
      <c r="L103" s="54"/>
      <c r="M103" s="55"/>
      <c r="N103" s="7"/>
      <c r="O103" s="54"/>
      <c r="P103" s="55"/>
      <c r="Q103" s="7"/>
      <c r="R103" s="54"/>
      <c r="S103" s="55"/>
      <c r="T103" s="7"/>
      <c r="U103" s="54"/>
      <c r="V103" s="55"/>
      <c r="W103" s="7"/>
      <c r="X103" s="54"/>
      <c r="Y103" s="55"/>
      <c r="Z103" s="7"/>
      <c r="AA103" s="54"/>
      <c r="AB103" s="55"/>
      <c r="AC103" s="7"/>
      <c r="AD103" s="54"/>
      <c r="AE103" s="55"/>
      <c r="AF103" s="7"/>
      <c r="AG103" s="54"/>
      <c r="AH103" s="55"/>
      <c r="AI103" s="7"/>
      <c r="AJ103" s="54"/>
      <c r="AK103" s="55"/>
      <c r="AL103" s="7"/>
      <c r="AM103" s="54"/>
      <c r="AN103" s="55"/>
      <c r="AO103" s="7"/>
      <c r="AP103" s="54"/>
      <c r="AQ103" s="55"/>
      <c r="AR103" s="7"/>
      <c r="AS103" s="54"/>
      <c r="AT103" s="55"/>
      <c r="AV103" s="56"/>
      <c r="AW103" s="57"/>
      <c r="AX103" s="58"/>
    </row>
    <row r="104" spans="2:50" ht="19.5" customHeight="1" x14ac:dyDescent="0.25">
      <c r="B104" s="62"/>
      <c r="C104" s="72"/>
      <c r="D104" s="97"/>
      <c r="F104" s="97"/>
      <c r="H104" s="77"/>
      <c r="I104" s="78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V104" s="59"/>
      <c r="AW104" s="60"/>
      <c r="AX104" s="61"/>
    </row>
    <row r="105" spans="2:50" x14ac:dyDescent="0.25">
      <c r="B105" s="62"/>
      <c r="C105" s="72">
        <v>47</v>
      </c>
      <c r="D105" s="97" t="s">
        <v>134</v>
      </c>
      <c r="F105" s="97" t="s">
        <v>135</v>
      </c>
      <c r="H105" s="79">
        <v>0.27</v>
      </c>
      <c r="I105" s="78" t="s">
        <v>28</v>
      </c>
      <c r="K105" s="7"/>
      <c r="L105" s="54"/>
      <c r="M105" s="55"/>
      <c r="N105" s="7"/>
      <c r="O105" s="54"/>
      <c r="P105" s="55"/>
      <c r="Q105" s="7"/>
      <c r="R105" s="54"/>
      <c r="S105" s="55"/>
      <c r="T105" s="7"/>
      <c r="U105" s="54"/>
      <c r="V105" s="55"/>
      <c r="W105" s="7"/>
      <c r="X105" s="54"/>
      <c r="Y105" s="55"/>
      <c r="Z105" s="7"/>
      <c r="AA105" s="54"/>
      <c r="AB105" s="55"/>
      <c r="AC105" s="7"/>
      <c r="AD105" s="54"/>
      <c r="AE105" s="55"/>
      <c r="AF105" s="7"/>
      <c r="AG105" s="54"/>
      <c r="AH105" s="55"/>
      <c r="AI105" s="7"/>
      <c r="AJ105" s="54"/>
      <c r="AK105" s="55"/>
      <c r="AL105" s="7"/>
      <c r="AM105" s="54"/>
      <c r="AN105" s="55"/>
      <c r="AO105" s="7"/>
      <c r="AP105" s="54"/>
      <c r="AQ105" s="55"/>
      <c r="AR105" s="7"/>
      <c r="AS105" s="54"/>
      <c r="AT105" s="55"/>
      <c r="AV105" s="56"/>
      <c r="AW105" s="57"/>
      <c r="AX105" s="58"/>
    </row>
    <row r="106" spans="2:50" x14ac:dyDescent="0.25">
      <c r="B106" s="62"/>
      <c r="C106" s="72"/>
      <c r="D106" s="97"/>
      <c r="F106" s="97"/>
      <c r="H106" s="77"/>
      <c r="I106" s="78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V106" s="59"/>
      <c r="AW106" s="60"/>
      <c r="AX106" s="61"/>
    </row>
    <row r="107" spans="2:50" x14ac:dyDescent="0.25">
      <c r="B107" s="62"/>
      <c r="C107" s="109">
        <v>48</v>
      </c>
      <c r="D107" s="103" t="s">
        <v>136</v>
      </c>
      <c r="F107" s="103" t="s">
        <v>137</v>
      </c>
      <c r="H107" s="66"/>
      <c r="I107" s="67" t="s">
        <v>28</v>
      </c>
      <c r="K107" s="7"/>
      <c r="L107" s="54"/>
      <c r="M107" s="55"/>
      <c r="N107" s="7"/>
      <c r="O107" s="54"/>
      <c r="P107" s="55"/>
      <c r="Q107" s="7"/>
      <c r="R107" s="54"/>
      <c r="S107" s="55"/>
      <c r="T107" s="7"/>
      <c r="U107" s="54"/>
      <c r="V107" s="55"/>
      <c r="W107" s="7"/>
      <c r="X107" s="54"/>
      <c r="Y107" s="55"/>
      <c r="Z107" s="7"/>
      <c r="AA107" s="54"/>
      <c r="AB107" s="55"/>
      <c r="AC107" s="7"/>
      <c r="AD107" s="54"/>
      <c r="AE107" s="55"/>
      <c r="AF107" s="7"/>
      <c r="AG107" s="54"/>
      <c r="AH107" s="55"/>
      <c r="AI107" s="7"/>
      <c r="AJ107" s="54"/>
      <c r="AK107" s="55"/>
      <c r="AL107" s="7"/>
      <c r="AM107" s="54"/>
      <c r="AN107" s="55"/>
      <c r="AO107" s="7"/>
      <c r="AP107" s="54"/>
      <c r="AQ107" s="55"/>
      <c r="AR107" s="7"/>
      <c r="AS107" s="54"/>
      <c r="AT107" s="55"/>
      <c r="AV107" s="56"/>
      <c r="AW107" s="57"/>
      <c r="AX107" s="58"/>
    </row>
    <row r="108" spans="2:50" x14ac:dyDescent="0.25">
      <c r="B108" s="62"/>
      <c r="C108" s="109"/>
      <c r="D108" s="103"/>
      <c r="F108" s="103"/>
      <c r="H108" s="66"/>
      <c r="I108" s="67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V108" s="59"/>
      <c r="AW108" s="60"/>
      <c r="AX108" s="61"/>
    </row>
    <row r="109" spans="2:50" x14ac:dyDescent="0.25">
      <c r="B109" s="62"/>
      <c r="C109" s="109">
        <v>49</v>
      </c>
      <c r="D109" s="103" t="s">
        <v>138</v>
      </c>
      <c r="F109" s="103" t="s">
        <v>139</v>
      </c>
      <c r="H109" s="66"/>
      <c r="I109" s="67" t="s">
        <v>28</v>
      </c>
      <c r="K109" s="7"/>
      <c r="L109" s="54"/>
      <c r="M109" s="55"/>
      <c r="N109" s="7"/>
      <c r="O109" s="54"/>
      <c r="P109" s="55"/>
      <c r="Q109" s="7"/>
      <c r="R109" s="54"/>
      <c r="S109" s="55"/>
      <c r="T109" s="7"/>
      <c r="U109" s="54"/>
      <c r="V109" s="55"/>
      <c r="W109" s="7"/>
      <c r="X109" s="54"/>
      <c r="Y109" s="55"/>
      <c r="Z109" s="7"/>
      <c r="AA109" s="54"/>
      <c r="AB109" s="55"/>
      <c r="AC109" s="7"/>
      <c r="AD109" s="54"/>
      <c r="AE109" s="55"/>
      <c r="AF109" s="7"/>
      <c r="AG109" s="54"/>
      <c r="AH109" s="55"/>
      <c r="AI109" s="7"/>
      <c r="AJ109" s="54"/>
      <c r="AK109" s="55"/>
      <c r="AL109" s="7"/>
      <c r="AM109" s="54"/>
      <c r="AN109" s="55"/>
      <c r="AO109" s="7"/>
      <c r="AP109" s="54"/>
      <c r="AQ109" s="55"/>
      <c r="AR109" s="7"/>
      <c r="AS109" s="54"/>
      <c r="AT109" s="55"/>
      <c r="AV109" s="56"/>
      <c r="AW109" s="57"/>
      <c r="AX109" s="58"/>
    </row>
    <row r="110" spans="2:50" x14ac:dyDescent="0.25">
      <c r="B110" s="62"/>
      <c r="C110" s="109"/>
      <c r="D110" s="103"/>
      <c r="F110" s="103"/>
      <c r="H110" s="66"/>
      <c r="I110" s="67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V110" s="59"/>
      <c r="AW110" s="60"/>
      <c r="AX110" s="61"/>
    </row>
    <row r="111" spans="2:50" ht="25.5" customHeight="1" x14ac:dyDescent="0.25">
      <c r="B111" s="62"/>
      <c r="C111" s="104">
        <v>50</v>
      </c>
      <c r="D111" s="108" t="s">
        <v>140</v>
      </c>
      <c r="F111" s="108" t="s">
        <v>141</v>
      </c>
      <c r="H111" s="106"/>
      <c r="I111" s="107" t="s">
        <v>38</v>
      </c>
      <c r="K111" s="7"/>
      <c r="L111" s="54"/>
      <c r="M111" s="55"/>
      <c r="N111" s="7"/>
      <c r="O111" s="54"/>
      <c r="P111" s="55"/>
      <c r="Q111" s="7"/>
      <c r="R111" s="54"/>
      <c r="S111" s="55"/>
      <c r="T111" s="7"/>
      <c r="U111" s="54"/>
      <c r="V111" s="55"/>
      <c r="W111" s="7"/>
      <c r="X111" s="54"/>
      <c r="Y111" s="55"/>
      <c r="Z111" s="7"/>
      <c r="AA111" s="54"/>
      <c r="AB111" s="55"/>
      <c r="AC111" s="7"/>
      <c r="AD111" s="54"/>
      <c r="AE111" s="55"/>
      <c r="AF111" s="7"/>
      <c r="AG111" s="54"/>
      <c r="AH111" s="55"/>
      <c r="AI111" s="7"/>
      <c r="AJ111" s="54"/>
      <c r="AK111" s="55"/>
      <c r="AL111" s="7"/>
      <c r="AM111" s="54"/>
      <c r="AN111" s="55"/>
      <c r="AO111" s="7"/>
      <c r="AP111" s="54"/>
      <c r="AQ111" s="55"/>
      <c r="AR111" s="7"/>
      <c r="AS111" s="54"/>
      <c r="AT111" s="55"/>
      <c r="AV111" s="56"/>
      <c r="AW111" s="57"/>
      <c r="AX111" s="58"/>
    </row>
    <row r="112" spans="2:50" ht="25.5" customHeight="1" x14ac:dyDescent="0.25">
      <c r="B112" s="62"/>
      <c r="C112" s="104"/>
      <c r="D112" s="108"/>
      <c r="F112" s="108"/>
      <c r="H112" s="106"/>
      <c r="I112" s="107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V112" s="59"/>
      <c r="AW112" s="60"/>
      <c r="AX112" s="61"/>
    </row>
    <row r="113" spans="2:50" ht="30.75" customHeight="1" x14ac:dyDescent="0.25">
      <c r="B113" s="62"/>
      <c r="C113" s="104">
        <v>51</v>
      </c>
      <c r="D113" s="105" t="s">
        <v>142</v>
      </c>
      <c r="F113" s="105" t="s">
        <v>143</v>
      </c>
      <c r="H113" s="106"/>
      <c r="I113" s="107" t="s">
        <v>38</v>
      </c>
      <c r="K113" s="7"/>
      <c r="L113" s="54"/>
      <c r="M113" s="55"/>
      <c r="N113" s="7"/>
      <c r="O113" s="54"/>
      <c r="P113" s="55"/>
      <c r="Q113" s="7"/>
      <c r="R113" s="54"/>
      <c r="S113" s="55"/>
      <c r="T113" s="7"/>
      <c r="U113" s="54"/>
      <c r="V113" s="55"/>
      <c r="W113" s="7"/>
      <c r="X113" s="54"/>
      <c r="Y113" s="55"/>
      <c r="Z113" s="7"/>
      <c r="AA113" s="54"/>
      <c r="AB113" s="55"/>
      <c r="AC113" s="7"/>
      <c r="AD113" s="54"/>
      <c r="AE113" s="55"/>
      <c r="AF113" s="7"/>
      <c r="AG113" s="54"/>
      <c r="AH113" s="55"/>
      <c r="AI113" s="7"/>
      <c r="AJ113" s="54"/>
      <c r="AK113" s="55"/>
      <c r="AL113" s="7"/>
      <c r="AM113" s="54"/>
      <c r="AN113" s="55"/>
      <c r="AO113" s="7"/>
      <c r="AP113" s="54"/>
      <c r="AQ113" s="55"/>
      <c r="AR113" s="7"/>
      <c r="AS113" s="54"/>
      <c r="AT113" s="55"/>
      <c r="AV113" s="56"/>
      <c r="AW113" s="57"/>
      <c r="AX113" s="58"/>
    </row>
    <row r="114" spans="2:50" ht="30.75" customHeight="1" x14ac:dyDescent="0.25">
      <c r="B114" s="62"/>
      <c r="C114" s="104"/>
      <c r="D114" s="105"/>
      <c r="F114" s="105"/>
      <c r="H114" s="106"/>
      <c r="I114" s="107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V114" s="59"/>
      <c r="AW114" s="60"/>
      <c r="AX114" s="61"/>
    </row>
    <row r="115" spans="2:50" x14ac:dyDescent="0.25">
      <c r="B115" s="62"/>
      <c r="C115" s="102">
        <v>52</v>
      </c>
      <c r="D115" s="103" t="s">
        <v>144</v>
      </c>
      <c r="F115" s="103" t="s">
        <v>145</v>
      </c>
      <c r="H115" s="66"/>
      <c r="I115" s="67" t="s">
        <v>28</v>
      </c>
      <c r="K115" s="7"/>
      <c r="L115" s="54"/>
      <c r="M115" s="55"/>
      <c r="N115" s="7"/>
      <c r="O115" s="54"/>
      <c r="P115" s="55"/>
      <c r="Q115" s="7"/>
      <c r="R115" s="54"/>
      <c r="S115" s="55"/>
      <c r="T115" s="7"/>
      <c r="U115" s="54"/>
      <c r="V115" s="55"/>
      <c r="W115" s="7"/>
      <c r="X115" s="54"/>
      <c r="Y115" s="55"/>
      <c r="Z115" s="7"/>
      <c r="AA115" s="54"/>
      <c r="AB115" s="55"/>
      <c r="AC115" s="7"/>
      <c r="AD115" s="54"/>
      <c r="AE115" s="55"/>
      <c r="AF115" s="7"/>
      <c r="AG115" s="54"/>
      <c r="AH115" s="55"/>
      <c r="AI115" s="7"/>
      <c r="AJ115" s="54"/>
      <c r="AK115" s="55"/>
      <c r="AL115" s="7"/>
      <c r="AM115" s="54"/>
      <c r="AN115" s="55"/>
      <c r="AO115" s="7"/>
      <c r="AP115" s="54"/>
      <c r="AQ115" s="55"/>
      <c r="AR115" s="7"/>
      <c r="AS115" s="54"/>
      <c r="AT115" s="55"/>
      <c r="AV115" s="56"/>
      <c r="AW115" s="57"/>
      <c r="AX115" s="58"/>
    </row>
    <row r="116" spans="2:50" x14ac:dyDescent="0.25">
      <c r="B116" s="62"/>
      <c r="C116" s="102"/>
      <c r="D116" s="103"/>
      <c r="F116" s="103"/>
      <c r="H116" s="66"/>
      <c r="I116" s="67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V116" s="59"/>
      <c r="AW116" s="60"/>
      <c r="AX116" s="61"/>
    </row>
    <row r="117" spans="2:50" ht="18.75" customHeight="1" x14ac:dyDescent="0.25">
      <c r="B117" s="62"/>
      <c r="C117" s="102">
        <v>53</v>
      </c>
      <c r="D117" s="103" t="s">
        <v>146</v>
      </c>
      <c r="F117" s="103" t="s">
        <v>147</v>
      </c>
      <c r="H117" s="66" t="s">
        <v>27</v>
      </c>
      <c r="I117" s="67" t="s">
        <v>28</v>
      </c>
      <c r="K117" s="7"/>
      <c r="L117" s="54"/>
      <c r="M117" s="55"/>
      <c r="N117" s="7"/>
      <c r="O117" s="54"/>
      <c r="P117" s="55"/>
      <c r="Q117" s="7"/>
      <c r="R117" s="54"/>
      <c r="S117" s="55"/>
      <c r="T117" s="7"/>
      <c r="U117" s="54"/>
      <c r="V117" s="55"/>
      <c r="W117" s="7"/>
      <c r="X117" s="54"/>
      <c r="Y117" s="55"/>
      <c r="Z117" s="7"/>
      <c r="AA117" s="54"/>
      <c r="AB117" s="55"/>
      <c r="AC117" s="7"/>
      <c r="AD117" s="54"/>
      <c r="AE117" s="55"/>
      <c r="AF117" s="7"/>
      <c r="AG117" s="54"/>
      <c r="AH117" s="55"/>
      <c r="AI117" s="7"/>
      <c r="AJ117" s="54"/>
      <c r="AK117" s="55"/>
      <c r="AL117" s="7"/>
      <c r="AM117" s="54"/>
      <c r="AN117" s="55"/>
      <c r="AO117" s="7"/>
      <c r="AP117" s="54"/>
      <c r="AQ117" s="55"/>
      <c r="AR117" s="7"/>
      <c r="AS117" s="54"/>
      <c r="AT117" s="55"/>
      <c r="AV117" s="56"/>
      <c r="AW117" s="57"/>
      <c r="AX117" s="58"/>
    </row>
    <row r="118" spans="2:50" ht="18.75" customHeight="1" x14ac:dyDescent="0.25">
      <c r="B118" s="62"/>
      <c r="C118" s="102"/>
      <c r="D118" s="103"/>
      <c r="F118" s="103"/>
      <c r="H118" s="66"/>
      <c r="I118" s="67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4"/>
      <c r="AP118" s="91"/>
      <c r="AQ118" s="55"/>
      <c r="AR118" s="53"/>
      <c r="AS118" s="53"/>
      <c r="AT118" s="53"/>
      <c r="AV118" s="59"/>
      <c r="AW118" s="60"/>
      <c r="AX118" s="61"/>
    </row>
    <row r="119" spans="2:50" x14ac:dyDescent="0.25">
      <c r="B119" s="62"/>
      <c r="C119" s="93">
        <v>54</v>
      </c>
      <c r="D119" s="101" t="s">
        <v>63</v>
      </c>
      <c r="F119" s="101" t="s">
        <v>148</v>
      </c>
      <c r="H119" s="88">
        <v>1</v>
      </c>
      <c r="I119" s="90" t="s">
        <v>28</v>
      </c>
      <c r="K119" s="7"/>
      <c r="L119" s="54"/>
      <c r="M119" s="55"/>
      <c r="N119" s="7"/>
      <c r="O119" s="54"/>
      <c r="P119" s="55"/>
      <c r="Q119" s="7"/>
      <c r="R119" s="54"/>
      <c r="S119" s="55"/>
      <c r="T119" s="7"/>
      <c r="U119" s="54"/>
      <c r="V119" s="55"/>
      <c r="W119" s="7"/>
      <c r="X119" s="54"/>
      <c r="Y119" s="55"/>
      <c r="Z119" s="7"/>
      <c r="AA119" s="54"/>
      <c r="AB119" s="55"/>
      <c r="AC119" s="7"/>
      <c r="AD119" s="54"/>
      <c r="AE119" s="55"/>
      <c r="AF119" s="7"/>
      <c r="AG119" s="54"/>
      <c r="AH119" s="55"/>
      <c r="AI119" s="7"/>
      <c r="AJ119" s="54"/>
      <c r="AK119" s="55"/>
      <c r="AL119" s="7"/>
      <c r="AM119" s="54"/>
      <c r="AN119" s="55"/>
      <c r="AO119" s="7"/>
      <c r="AP119" s="54"/>
      <c r="AQ119" s="55"/>
      <c r="AR119" s="7"/>
      <c r="AS119" s="54"/>
      <c r="AT119" s="55"/>
      <c r="AV119" s="56"/>
      <c r="AW119" s="57"/>
      <c r="AX119" s="58"/>
    </row>
    <row r="120" spans="2:50" x14ac:dyDescent="0.25">
      <c r="B120" s="62"/>
      <c r="C120" s="93"/>
      <c r="D120" s="101"/>
      <c r="F120" s="101"/>
      <c r="H120" s="89"/>
      <c r="I120" s="90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V120" s="59"/>
      <c r="AW120" s="60"/>
      <c r="AX120" s="61"/>
    </row>
    <row r="121" spans="2:50" ht="6.75" customHeight="1" x14ac:dyDescent="0.25">
      <c r="I121" s="8"/>
    </row>
    <row r="122" spans="2:50" x14ac:dyDescent="0.25">
      <c r="B122" s="98" t="s">
        <v>149</v>
      </c>
      <c r="C122" s="72">
        <v>64</v>
      </c>
      <c r="D122" s="97" t="s">
        <v>150</v>
      </c>
      <c r="F122" s="97" t="s">
        <v>151</v>
      </c>
      <c r="H122" s="79">
        <v>1</v>
      </c>
      <c r="I122" s="78" t="s">
        <v>28</v>
      </c>
      <c r="K122" s="7"/>
      <c r="L122" s="54"/>
      <c r="M122" s="55"/>
      <c r="N122" s="7"/>
      <c r="O122" s="54"/>
      <c r="P122" s="55"/>
      <c r="Q122" s="7"/>
      <c r="R122" s="54"/>
      <c r="S122" s="55"/>
      <c r="T122" s="7"/>
      <c r="U122" s="54"/>
      <c r="V122" s="55"/>
      <c r="W122" s="7"/>
      <c r="X122" s="54"/>
      <c r="Y122" s="55"/>
      <c r="Z122" s="7"/>
      <c r="AA122" s="54"/>
      <c r="AB122" s="55"/>
      <c r="AC122" s="7"/>
      <c r="AD122" s="54"/>
      <c r="AE122" s="55"/>
      <c r="AF122" s="7"/>
      <c r="AG122" s="54"/>
      <c r="AH122" s="55"/>
      <c r="AI122" s="7"/>
      <c r="AJ122" s="54"/>
      <c r="AK122" s="55"/>
      <c r="AL122" s="7"/>
      <c r="AM122" s="54"/>
      <c r="AN122" s="55"/>
      <c r="AO122" s="7"/>
      <c r="AP122" s="54"/>
      <c r="AQ122" s="55"/>
      <c r="AR122" s="7"/>
      <c r="AS122" s="54"/>
      <c r="AT122" s="55"/>
      <c r="AV122" s="56"/>
      <c r="AW122" s="57"/>
      <c r="AX122" s="58"/>
    </row>
    <row r="123" spans="2:50" x14ac:dyDescent="0.25">
      <c r="B123" s="99"/>
      <c r="C123" s="72"/>
      <c r="D123" s="97"/>
      <c r="F123" s="97"/>
      <c r="H123" s="77"/>
      <c r="I123" s="78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V123" s="59"/>
      <c r="AW123" s="60"/>
      <c r="AX123" s="61"/>
    </row>
    <row r="124" spans="2:50" x14ac:dyDescent="0.25">
      <c r="B124" s="99"/>
      <c r="C124" s="72">
        <v>65</v>
      </c>
      <c r="D124" s="97" t="s">
        <v>152</v>
      </c>
      <c r="F124" s="97" t="s">
        <v>153</v>
      </c>
      <c r="H124" s="79">
        <v>0.95</v>
      </c>
      <c r="I124" s="78" t="s">
        <v>28</v>
      </c>
      <c r="K124" s="7"/>
      <c r="L124" s="54"/>
      <c r="M124" s="55"/>
      <c r="N124" s="7"/>
      <c r="O124" s="54"/>
      <c r="P124" s="55"/>
      <c r="Q124" s="7"/>
      <c r="R124" s="54"/>
      <c r="S124" s="55"/>
      <c r="T124" s="7"/>
      <c r="U124" s="54"/>
      <c r="V124" s="55"/>
      <c r="W124" s="7"/>
      <c r="X124" s="54"/>
      <c r="Y124" s="55"/>
      <c r="Z124" s="7"/>
      <c r="AA124" s="54"/>
      <c r="AB124" s="55"/>
      <c r="AC124" s="7"/>
      <c r="AD124" s="54"/>
      <c r="AE124" s="55"/>
      <c r="AF124" s="7"/>
      <c r="AG124" s="54"/>
      <c r="AH124" s="55"/>
      <c r="AI124" s="7"/>
      <c r="AJ124" s="54"/>
      <c r="AK124" s="55"/>
      <c r="AL124" s="7"/>
      <c r="AM124" s="54"/>
      <c r="AN124" s="55"/>
      <c r="AO124" s="7"/>
      <c r="AP124" s="54"/>
      <c r="AQ124" s="55"/>
      <c r="AR124" s="7"/>
      <c r="AS124" s="54"/>
      <c r="AT124" s="55"/>
      <c r="AV124" s="56"/>
      <c r="AW124" s="57"/>
      <c r="AX124" s="58"/>
    </row>
    <row r="125" spans="2:50" x14ac:dyDescent="0.25">
      <c r="B125" s="99"/>
      <c r="C125" s="72"/>
      <c r="D125" s="97"/>
      <c r="F125" s="97"/>
      <c r="H125" s="77"/>
      <c r="I125" s="78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V125" s="59"/>
      <c r="AW125" s="60"/>
      <c r="AX125" s="61"/>
    </row>
    <row r="126" spans="2:50" ht="18.75" customHeight="1" x14ac:dyDescent="0.25">
      <c r="B126" s="99"/>
      <c r="C126" s="72">
        <v>66</v>
      </c>
      <c r="D126" s="97" t="s">
        <v>154</v>
      </c>
      <c r="F126" s="97" t="s">
        <v>155</v>
      </c>
      <c r="H126" s="79">
        <v>0.95</v>
      </c>
      <c r="I126" s="78" t="s">
        <v>28</v>
      </c>
      <c r="K126" s="7"/>
      <c r="L126" s="54"/>
      <c r="M126" s="55"/>
      <c r="N126" s="7"/>
      <c r="O126" s="54"/>
      <c r="P126" s="55"/>
      <c r="Q126" s="7"/>
      <c r="R126" s="54"/>
      <c r="S126" s="55"/>
      <c r="T126" s="7"/>
      <c r="U126" s="54"/>
      <c r="V126" s="55"/>
      <c r="W126" s="7"/>
      <c r="X126" s="54"/>
      <c r="Y126" s="55"/>
      <c r="Z126" s="7"/>
      <c r="AA126" s="54"/>
      <c r="AB126" s="55"/>
      <c r="AC126" s="7"/>
      <c r="AD126" s="54"/>
      <c r="AE126" s="55"/>
      <c r="AF126" s="7"/>
      <c r="AG126" s="54"/>
      <c r="AH126" s="55"/>
      <c r="AI126" s="7"/>
      <c r="AJ126" s="54"/>
      <c r="AK126" s="55"/>
      <c r="AL126" s="7"/>
      <c r="AM126" s="54"/>
      <c r="AN126" s="55"/>
      <c r="AO126" s="7"/>
      <c r="AP126" s="54"/>
      <c r="AQ126" s="55"/>
      <c r="AR126" s="7"/>
      <c r="AS126" s="54"/>
      <c r="AT126" s="55"/>
      <c r="AV126" s="56"/>
      <c r="AW126" s="57"/>
      <c r="AX126" s="58"/>
    </row>
    <row r="127" spans="2:50" ht="18.75" customHeight="1" x14ac:dyDescent="0.25">
      <c r="B127" s="99"/>
      <c r="C127" s="72"/>
      <c r="D127" s="97"/>
      <c r="F127" s="97"/>
      <c r="H127" s="77"/>
      <c r="I127" s="78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V127" s="59"/>
      <c r="AW127" s="60"/>
      <c r="AX127" s="61"/>
    </row>
    <row r="128" spans="2:50" x14ac:dyDescent="0.25">
      <c r="B128" s="99"/>
      <c r="C128" s="72">
        <v>67</v>
      </c>
      <c r="D128" s="96" t="s">
        <v>156</v>
      </c>
      <c r="F128" s="96" t="s">
        <v>157</v>
      </c>
      <c r="H128" s="79">
        <v>0.95</v>
      </c>
      <c r="I128" s="78" t="s">
        <v>28</v>
      </c>
      <c r="K128" s="7"/>
      <c r="L128" s="54"/>
      <c r="M128" s="55"/>
      <c r="N128" s="7"/>
      <c r="O128" s="54"/>
      <c r="P128" s="55"/>
      <c r="Q128" s="7"/>
      <c r="R128" s="54"/>
      <c r="S128" s="55"/>
      <c r="T128" s="7"/>
      <c r="U128" s="54"/>
      <c r="V128" s="55"/>
      <c r="W128" s="7"/>
      <c r="X128" s="54"/>
      <c r="Y128" s="55"/>
      <c r="Z128" s="7"/>
      <c r="AA128" s="54"/>
      <c r="AB128" s="55"/>
      <c r="AC128" s="7"/>
      <c r="AD128" s="54"/>
      <c r="AE128" s="55"/>
      <c r="AF128" s="7"/>
      <c r="AG128" s="54"/>
      <c r="AH128" s="55"/>
      <c r="AI128" s="7"/>
      <c r="AJ128" s="54"/>
      <c r="AK128" s="55"/>
      <c r="AL128" s="7"/>
      <c r="AM128" s="54"/>
      <c r="AN128" s="55"/>
      <c r="AO128" s="7"/>
      <c r="AP128" s="54"/>
      <c r="AQ128" s="55"/>
      <c r="AR128" s="7"/>
      <c r="AS128" s="54"/>
      <c r="AT128" s="55"/>
      <c r="AV128" s="56"/>
      <c r="AW128" s="57"/>
      <c r="AX128" s="58"/>
    </row>
    <row r="129" spans="2:50" x14ac:dyDescent="0.25">
      <c r="B129" s="99"/>
      <c r="C129" s="72"/>
      <c r="D129" s="96"/>
      <c r="F129" s="96"/>
      <c r="H129" s="77"/>
      <c r="I129" s="78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V129" s="59"/>
      <c r="AW129" s="60"/>
      <c r="AX129" s="61"/>
    </row>
    <row r="130" spans="2:50" x14ac:dyDescent="0.25">
      <c r="B130" s="99"/>
      <c r="C130" s="72">
        <v>68</v>
      </c>
      <c r="D130" s="96" t="s">
        <v>158</v>
      </c>
      <c r="F130" s="96" t="s">
        <v>159</v>
      </c>
      <c r="H130" s="79">
        <v>0.95</v>
      </c>
      <c r="I130" s="78" t="s">
        <v>28</v>
      </c>
      <c r="K130" s="7"/>
      <c r="L130" s="54"/>
      <c r="M130" s="55"/>
      <c r="N130" s="7"/>
      <c r="O130" s="54"/>
      <c r="P130" s="55"/>
      <c r="Q130" s="7"/>
      <c r="R130" s="54"/>
      <c r="S130" s="55"/>
      <c r="T130" s="7"/>
      <c r="U130" s="54"/>
      <c r="V130" s="55"/>
      <c r="W130" s="7"/>
      <c r="X130" s="54"/>
      <c r="Y130" s="55"/>
      <c r="Z130" s="7"/>
      <c r="AA130" s="54"/>
      <c r="AB130" s="55"/>
      <c r="AC130" s="7"/>
      <c r="AD130" s="54"/>
      <c r="AE130" s="55"/>
      <c r="AF130" s="7"/>
      <c r="AG130" s="54"/>
      <c r="AH130" s="55"/>
      <c r="AI130" s="7"/>
      <c r="AJ130" s="54"/>
      <c r="AK130" s="55"/>
      <c r="AL130" s="7"/>
      <c r="AM130" s="54"/>
      <c r="AN130" s="55"/>
      <c r="AO130" s="7"/>
      <c r="AP130" s="54"/>
      <c r="AQ130" s="55"/>
      <c r="AR130" s="7"/>
      <c r="AS130" s="54"/>
      <c r="AT130" s="55"/>
      <c r="AV130" s="56"/>
      <c r="AW130" s="57"/>
      <c r="AX130" s="58"/>
    </row>
    <row r="131" spans="2:50" x14ac:dyDescent="0.25">
      <c r="B131" s="99"/>
      <c r="C131" s="72"/>
      <c r="D131" s="96"/>
      <c r="F131" s="96"/>
      <c r="H131" s="77"/>
      <c r="I131" s="78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V131" s="59"/>
      <c r="AW131" s="60"/>
      <c r="AX131" s="61"/>
    </row>
    <row r="132" spans="2:50" x14ac:dyDescent="0.25">
      <c r="B132" s="99"/>
      <c r="C132" s="72">
        <v>69</v>
      </c>
      <c r="D132" s="96" t="s">
        <v>160</v>
      </c>
      <c r="F132" s="96" t="s">
        <v>161</v>
      </c>
      <c r="H132" s="79">
        <v>0.9</v>
      </c>
      <c r="I132" s="78" t="s">
        <v>28</v>
      </c>
      <c r="K132" s="7"/>
      <c r="L132" s="54"/>
      <c r="M132" s="55"/>
      <c r="N132" s="7"/>
      <c r="O132" s="54"/>
      <c r="P132" s="55"/>
      <c r="Q132" s="7"/>
      <c r="R132" s="54"/>
      <c r="S132" s="55"/>
      <c r="T132" s="7"/>
      <c r="U132" s="54"/>
      <c r="V132" s="55"/>
      <c r="W132" s="7"/>
      <c r="X132" s="54"/>
      <c r="Y132" s="55"/>
      <c r="Z132" s="7"/>
      <c r="AA132" s="54"/>
      <c r="AB132" s="55"/>
      <c r="AC132" s="7"/>
      <c r="AD132" s="54"/>
      <c r="AE132" s="55"/>
      <c r="AF132" s="7"/>
      <c r="AG132" s="54"/>
      <c r="AH132" s="55"/>
      <c r="AI132" s="7"/>
      <c r="AJ132" s="54"/>
      <c r="AK132" s="55"/>
      <c r="AL132" s="7"/>
      <c r="AM132" s="54"/>
      <c r="AN132" s="55"/>
      <c r="AO132" s="7"/>
      <c r="AP132" s="54"/>
      <c r="AQ132" s="55"/>
      <c r="AR132" s="7"/>
      <c r="AS132" s="54"/>
      <c r="AT132" s="55"/>
      <c r="AV132" s="56"/>
      <c r="AW132" s="57"/>
      <c r="AX132" s="58"/>
    </row>
    <row r="133" spans="2:50" x14ac:dyDescent="0.25">
      <c r="B133" s="99"/>
      <c r="C133" s="72"/>
      <c r="D133" s="96"/>
      <c r="F133" s="96"/>
      <c r="H133" s="77"/>
      <c r="I133" s="78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V133" s="59"/>
      <c r="AW133" s="60"/>
      <c r="AX133" s="61"/>
    </row>
    <row r="134" spans="2:50" x14ac:dyDescent="0.25">
      <c r="B134" s="99"/>
      <c r="C134" s="72">
        <v>70</v>
      </c>
      <c r="D134" s="96" t="s">
        <v>162</v>
      </c>
      <c r="F134" s="96" t="s">
        <v>163</v>
      </c>
      <c r="H134" s="79">
        <v>0.95</v>
      </c>
      <c r="I134" s="78" t="s">
        <v>28</v>
      </c>
      <c r="K134" s="7"/>
      <c r="L134" s="54"/>
      <c r="M134" s="55"/>
      <c r="N134" s="7"/>
      <c r="O134" s="54"/>
      <c r="P134" s="55"/>
      <c r="Q134" s="7"/>
      <c r="R134" s="54"/>
      <c r="S134" s="55"/>
      <c r="T134" s="7"/>
      <c r="U134" s="54"/>
      <c r="V134" s="55"/>
      <c r="W134" s="7"/>
      <c r="X134" s="54"/>
      <c r="Y134" s="55"/>
      <c r="Z134" s="7"/>
      <c r="AA134" s="54"/>
      <c r="AB134" s="55"/>
      <c r="AC134" s="7"/>
      <c r="AD134" s="54"/>
      <c r="AE134" s="55"/>
      <c r="AF134" s="7"/>
      <c r="AG134" s="54"/>
      <c r="AH134" s="55"/>
      <c r="AI134" s="7"/>
      <c r="AJ134" s="54"/>
      <c r="AK134" s="55"/>
      <c r="AL134" s="7"/>
      <c r="AM134" s="54"/>
      <c r="AN134" s="55"/>
      <c r="AO134" s="7"/>
      <c r="AP134" s="54"/>
      <c r="AQ134" s="55"/>
      <c r="AR134" s="7"/>
      <c r="AS134" s="54"/>
      <c r="AT134" s="55"/>
      <c r="AV134" s="56"/>
      <c r="AW134" s="57"/>
      <c r="AX134" s="58"/>
    </row>
    <row r="135" spans="2:50" x14ac:dyDescent="0.25">
      <c r="B135" s="99"/>
      <c r="C135" s="72"/>
      <c r="D135" s="96"/>
      <c r="F135" s="96"/>
      <c r="H135" s="77"/>
      <c r="I135" s="78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V135" s="59"/>
      <c r="AW135" s="60"/>
      <c r="AX135" s="61"/>
    </row>
    <row r="136" spans="2:50" x14ac:dyDescent="0.25">
      <c r="B136" s="99"/>
      <c r="C136" s="72">
        <v>71</v>
      </c>
      <c r="D136" s="96" t="s">
        <v>164</v>
      </c>
      <c r="F136" s="96" t="s">
        <v>165</v>
      </c>
      <c r="H136" s="79">
        <v>0.95</v>
      </c>
      <c r="I136" s="78" t="s">
        <v>28</v>
      </c>
      <c r="K136" s="7"/>
      <c r="L136" s="54"/>
      <c r="M136" s="55"/>
      <c r="N136" s="7"/>
      <c r="O136" s="54"/>
      <c r="P136" s="55"/>
      <c r="Q136" s="7"/>
      <c r="R136" s="54"/>
      <c r="S136" s="55"/>
      <c r="T136" s="7"/>
      <c r="U136" s="54"/>
      <c r="V136" s="55"/>
      <c r="W136" s="7"/>
      <c r="X136" s="54"/>
      <c r="Y136" s="55"/>
      <c r="Z136" s="7"/>
      <c r="AA136" s="54"/>
      <c r="AB136" s="55"/>
      <c r="AC136" s="7"/>
      <c r="AD136" s="54"/>
      <c r="AE136" s="55"/>
      <c r="AF136" s="7"/>
      <c r="AG136" s="54"/>
      <c r="AH136" s="55"/>
      <c r="AI136" s="7"/>
      <c r="AJ136" s="54"/>
      <c r="AK136" s="55"/>
      <c r="AL136" s="7"/>
      <c r="AM136" s="54"/>
      <c r="AN136" s="55"/>
      <c r="AO136" s="7"/>
      <c r="AP136" s="54"/>
      <c r="AQ136" s="55"/>
      <c r="AR136" s="7"/>
      <c r="AS136" s="54"/>
      <c r="AT136" s="55"/>
      <c r="AV136" s="56"/>
      <c r="AW136" s="57"/>
      <c r="AX136" s="58"/>
    </row>
    <row r="137" spans="2:50" x14ac:dyDescent="0.25">
      <c r="B137" s="100"/>
      <c r="C137" s="72"/>
      <c r="D137" s="96"/>
      <c r="F137" s="96"/>
      <c r="H137" s="77"/>
      <c r="I137" s="78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V137" s="59"/>
      <c r="AW137" s="60"/>
      <c r="AX137" s="61"/>
    </row>
    <row r="138" spans="2:50" ht="6" customHeight="1" x14ac:dyDescent="0.25">
      <c r="I138" s="8"/>
    </row>
    <row r="139" spans="2:50" x14ac:dyDescent="0.25">
      <c r="B139" s="80" t="s">
        <v>166</v>
      </c>
      <c r="C139" s="70">
        <v>72</v>
      </c>
      <c r="D139" s="64" t="s">
        <v>167</v>
      </c>
      <c r="F139" s="64" t="s">
        <v>168</v>
      </c>
      <c r="H139" s="79">
        <v>0.98</v>
      </c>
      <c r="I139" s="78" t="s">
        <v>38</v>
      </c>
      <c r="K139" s="7"/>
      <c r="L139" s="54"/>
      <c r="M139" s="55"/>
      <c r="N139" s="7"/>
      <c r="O139" s="54"/>
      <c r="P139" s="55"/>
      <c r="Q139" s="7"/>
      <c r="R139" s="54"/>
      <c r="S139" s="55"/>
      <c r="T139" s="7"/>
      <c r="U139" s="54"/>
      <c r="V139" s="55"/>
      <c r="W139" s="7"/>
      <c r="X139" s="54"/>
      <c r="Y139" s="55"/>
      <c r="Z139" s="7"/>
      <c r="AA139" s="54"/>
      <c r="AB139" s="55"/>
      <c r="AC139" s="7"/>
      <c r="AD139" s="54"/>
      <c r="AE139" s="55"/>
      <c r="AF139" s="7"/>
      <c r="AG139" s="54"/>
      <c r="AH139" s="55"/>
      <c r="AI139" s="7"/>
      <c r="AJ139" s="54"/>
      <c r="AK139" s="55"/>
      <c r="AL139" s="7"/>
      <c r="AM139" s="54"/>
      <c r="AN139" s="55"/>
      <c r="AO139" s="7"/>
      <c r="AP139" s="54"/>
      <c r="AQ139" s="55"/>
      <c r="AR139" s="7"/>
      <c r="AS139" s="54"/>
      <c r="AT139" s="55"/>
      <c r="AV139" s="56"/>
      <c r="AW139" s="57"/>
      <c r="AX139" s="58"/>
    </row>
    <row r="140" spans="2:50" x14ac:dyDescent="0.25">
      <c r="B140" s="80"/>
      <c r="C140" s="70"/>
      <c r="D140" s="64"/>
      <c r="F140" s="64"/>
      <c r="H140" s="77"/>
      <c r="I140" s="78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V140" s="59"/>
      <c r="AW140" s="60"/>
      <c r="AX140" s="61"/>
    </row>
    <row r="141" spans="2:50" x14ac:dyDescent="0.25">
      <c r="B141" s="80"/>
      <c r="C141" s="70">
        <v>73</v>
      </c>
      <c r="D141" s="64" t="s">
        <v>169</v>
      </c>
      <c r="F141" s="64" t="s">
        <v>170</v>
      </c>
      <c r="H141" s="79">
        <v>0.95</v>
      </c>
      <c r="I141" s="78" t="s">
        <v>28</v>
      </c>
      <c r="K141" s="7"/>
      <c r="L141" s="54"/>
      <c r="M141" s="55"/>
      <c r="N141" s="7"/>
      <c r="O141" s="54"/>
      <c r="P141" s="55"/>
      <c r="Q141" s="7"/>
      <c r="R141" s="54"/>
      <c r="S141" s="55"/>
      <c r="T141" s="7"/>
      <c r="U141" s="54"/>
      <c r="V141" s="55"/>
      <c r="W141" s="7"/>
      <c r="X141" s="54"/>
      <c r="Y141" s="55"/>
      <c r="Z141" s="7"/>
      <c r="AA141" s="54"/>
      <c r="AB141" s="55"/>
      <c r="AC141" s="7"/>
      <c r="AD141" s="54"/>
      <c r="AE141" s="55"/>
      <c r="AF141" s="7"/>
      <c r="AG141" s="54"/>
      <c r="AH141" s="55"/>
      <c r="AI141" s="7"/>
      <c r="AJ141" s="54"/>
      <c r="AK141" s="55"/>
      <c r="AL141" s="7"/>
      <c r="AM141" s="54"/>
      <c r="AN141" s="55"/>
      <c r="AO141" s="7"/>
      <c r="AP141" s="54"/>
      <c r="AQ141" s="55"/>
      <c r="AR141" s="7"/>
      <c r="AS141" s="54"/>
      <c r="AT141" s="55"/>
      <c r="AV141" s="56"/>
      <c r="AW141" s="57"/>
      <c r="AX141" s="58"/>
    </row>
    <row r="142" spans="2:50" x14ac:dyDescent="0.25">
      <c r="B142" s="80"/>
      <c r="C142" s="70"/>
      <c r="D142" s="64"/>
      <c r="F142" s="64"/>
      <c r="H142" s="77"/>
      <c r="I142" s="78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V142" s="59"/>
      <c r="AW142" s="60"/>
      <c r="AX142" s="61"/>
    </row>
    <row r="143" spans="2:50" x14ac:dyDescent="0.25">
      <c r="B143" s="80"/>
      <c r="C143" s="95">
        <v>74</v>
      </c>
      <c r="D143" s="65" t="s">
        <v>171</v>
      </c>
      <c r="F143" s="65" t="s">
        <v>172</v>
      </c>
      <c r="H143" s="66" t="s">
        <v>173</v>
      </c>
      <c r="I143" s="67" t="s">
        <v>28</v>
      </c>
      <c r="K143" s="7"/>
      <c r="L143" s="54"/>
      <c r="M143" s="55"/>
      <c r="N143" s="7"/>
      <c r="O143" s="54"/>
      <c r="P143" s="55"/>
      <c r="Q143" s="7"/>
      <c r="R143" s="54"/>
      <c r="S143" s="55"/>
      <c r="T143" s="7"/>
      <c r="U143" s="54"/>
      <c r="V143" s="55"/>
      <c r="W143" s="7"/>
      <c r="X143" s="54"/>
      <c r="Y143" s="55"/>
      <c r="Z143" s="7"/>
      <c r="AA143" s="54"/>
      <c r="AB143" s="55"/>
      <c r="AC143" s="7"/>
      <c r="AD143" s="54"/>
      <c r="AE143" s="55"/>
      <c r="AF143" s="7"/>
      <c r="AG143" s="54"/>
      <c r="AH143" s="55"/>
      <c r="AI143" s="7"/>
      <c r="AJ143" s="54"/>
      <c r="AK143" s="55"/>
      <c r="AL143" s="7"/>
      <c r="AM143" s="54"/>
      <c r="AN143" s="55"/>
      <c r="AO143" s="7"/>
      <c r="AP143" s="54"/>
      <c r="AQ143" s="55"/>
      <c r="AR143" s="7"/>
      <c r="AS143" s="54"/>
      <c r="AT143" s="55"/>
      <c r="AV143" s="56"/>
      <c r="AW143" s="57"/>
      <c r="AX143" s="58"/>
    </row>
    <row r="144" spans="2:50" x14ac:dyDescent="0.25">
      <c r="B144" s="80"/>
      <c r="C144" s="95"/>
      <c r="D144" s="65"/>
      <c r="F144" s="65"/>
      <c r="H144" s="66"/>
      <c r="I144" s="67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V144" s="59"/>
      <c r="AW144" s="60"/>
      <c r="AX144" s="61"/>
    </row>
    <row r="145" spans="2:50" x14ac:dyDescent="0.25">
      <c r="B145" s="80"/>
      <c r="C145" s="70">
        <v>75</v>
      </c>
      <c r="D145" s="64" t="s">
        <v>174</v>
      </c>
      <c r="F145" s="64" t="s">
        <v>175</v>
      </c>
      <c r="H145" s="77" t="s">
        <v>176</v>
      </c>
      <c r="I145" s="78" t="s">
        <v>28</v>
      </c>
      <c r="K145" s="7"/>
      <c r="L145" s="54"/>
      <c r="M145" s="55"/>
      <c r="N145" s="7"/>
      <c r="O145" s="54"/>
      <c r="P145" s="55"/>
      <c r="Q145" s="7"/>
      <c r="R145" s="54"/>
      <c r="S145" s="55"/>
      <c r="T145" s="7"/>
      <c r="U145" s="54"/>
      <c r="V145" s="55"/>
      <c r="W145" s="7"/>
      <c r="X145" s="54"/>
      <c r="Y145" s="55"/>
      <c r="Z145" s="7"/>
      <c r="AA145" s="54"/>
      <c r="AB145" s="55"/>
      <c r="AC145" s="7"/>
      <c r="AD145" s="54"/>
      <c r="AE145" s="55"/>
      <c r="AF145" s="7"/>
      <c r="AG145" s="54"/>
      <c r="AH145" s="55"/>
      <c r="AI145" s="7"/>
      <c r="AJ145" s="54"/>
      <c r="AK145" s="55"/>
      <c r="AL145" s="7"/>
      <c r="AM145" s="54"/>
      <c r="AN145" s="55"/>
      <c r="AO145" s="7"/>
      <c r="AP145" s="54"/>
      <c r="AQ145" s="55"/>
      <c r="AR145" s="7"/>
      <c r="AS145" s="54"/>
      <c r="AT145" s="55"/>
      <c r="AV145" s="56"/>
      <c r="AW145" s="57"/>
      <c r="AX145" s="58"/>
    </row>
    <row r="146" spans="2:50" x14ac:dyDescent="0.25">
      <c r="B146" s="80"/>
      <c r="C146" s="70"/>
      <c r="D146" s="64"/>
      <c r="F146" s="64"/>
      <c r="H146" s="77"/>
      <c r="I146" s="78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V146" s="59"/>
      <c r="AW146" s="60"/>
      <c r="AX146" s="61"/>
    </row>
    <row r="147" spans="2:50" x14ac:dyDescent="0.25">
      <c r="B147" s="80"/>
      <c r="C147" s="70">
        <v>76</v>
      </c>
      <c r="D147" s="64" t="s">
        <v>177</v>
      </c>
      <c r="F147" s="64" t="s">
        <v>178</v>
      </c>
      <c r="H147" s="77" t="s">
        <v>179</v>
      </c>
      <c r="I147" s="78" t="s">
        <v>28</v>
      </c>
      <c r="K147" s="7"/>
      <c r="L147" s="54"/>
      <c r="M147" s="55"/>
      <c r="N147" s="7"/>
      <c r="O147" s="54"/>
      <c r="P147" s="55"/>
      <c r="Q147" s="7"/>
      <c r="R147" s="54"/>
      <c r="S147" s="55"/>
      <c r="T147" s="7"/>
      <c r="U147" s="54"/>
      <c r="V147" s="55"/>
      <c r="W147" s="7"/>
      <c r="X147" s="54"/>
      <c r="Y147" s="55"/>
      <c r="Z147" s="7"/>
      <c r="AA147" s="54"/>
      <c r="AB147" s="55"/>
      <c r="AC147" s="7"/>
      <c r="AD147" s="54"/>
      <c r="AE147" s="55"/>
      <c r="AF147" s="7"/>
      <c r="AG147" s="54"/>
      <c r="AH147" s="55"/>
      <c r="AI147" s="7"/>
      <c r="AJ147" s="54"/>
      <c r="AK147" s="55"/>
      <c r="AL147" s="7"/>
      <c r="AM147" s="54"/>
      <c r="AN147" s="55"/>
      <c r="AO147" s="7"/>
      <c r="AP147" s="54"/>
      <c r="AQ147" s="55"/>
      <c r="AR147" s="7"/>
      <c r="AS147" s="54"/>
      <c r="AT147" s="55"/>
      <c r="AV147" s="56"/>
      <c r="AW147" s="57"/>
      <c r="AX147" s="58"/>
    </row>
    <row r="148" spans="2:50" x14ac:dyDescent="0.25">
      <c r="B148" s="80"/>
      <c r="C148" s="70"/>
      <c r="D148" s="64"/>
      <c r="F148" s="64"/>
      <c r="H148" s="77"/>
      <c r="I148" s="78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V148" s="59"/>
      <c r="AW148" s="60"/>
      <c r="AX148" s="61"/>
    </row>
    <row r="149" spans="2:50" x14ac:dyDescent="0.25">
      <c r="B149" s="80"/>
      <c r="C149" s="86">
        <v>77</v>
      </c>
      <c r="D149" s="92" t="s">
        <v>63</v>
      </c>
      <c r="F149" s="92" t="s">
        <v>180</v>
      </c>
      <c r="H149" s="88">
        <v>1</v>
      </c>
      <c r="I149" s="90" t="s">
        <v>28</v>
      </c>
      <c r="K149" s="7"/>
      <c r="L149" s="54"/>
      <c r="M149" s="55"/>
      <c r="N149" s="7"/>
      <c r="O149" s="54"/>
      <c r="P149" s="55"/>
      <c r="Q149" s="7"/>
      <c r="R149" s="54"/>
      <c r="S149" s="55"/>
      <c r="T149" s="7"/>
      <c r="U149" s="54"/>
      <c r="V149" s="55"/>
      <c r="W149" s="7"/>
      <c r="X149" s="54"/>
      <c r="Y149" s="55"/>
      <c r="Z149" s="7"/>
      <c r="AA149" s="54"/>
      <c r="AB149" s="55"/>
      <c r="AC149" s="7"/>
      <c r="AD149" s="54"/>
      <c r="AE149" s="55"/>
      <c r="AF149" s="7"/>
      <c r="AG149" s="54"/>
      <c r="AH149" s="55"/>
      <c r="AI149" s="7"/>
      <c r="AJ149" s="54"/>
      <c r="AK149" s="55"/>
      <c r="AL149" s="7"/>
      <c r="AM149" s="54"/>
      <c r="AN149" s="55"/>
      <c r="AO149" s="7"/>
      <c r="AP149" s="54"/>
      <c r="AQ149" s="55"/>
      <c r="AR149" s="7"/>
      <c r="AS149" s="54"/>
      <c r="AT149" s="55"/>
      <c r="AV149" s="56"/>
      <c r="AW149" s="57"/>
      <c r="AX149" s="58"/>
    </row>
    <row r="150" spans="2:50" x14ac:dyDescent="0.25">
      <c r="B150" s="80"/>
      <c r="C150" s="86"/>
      <c r="D150" s="92"/>
      <c r="F150" s="92"/>
      <c r="H150" s="89"/>
      <c r="I150" s="90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V150" s="59"/>
      <c r="AW150" s="60"/>
      <c r="AX150" s="61"/>
    </row>
    <row r="151" spans="2:50" ht="4.5" customHeight="1" x14ac:dyDescent="0.25">
      <c r="I151" s="8"/>
    </row>
    <row r="152" spans="2:50" x14ac:dyDescent="0.25">
      <c r="B152" s="62" t="s">
        <v>181</v>
      </c>
      <c r="C152" s="70">
        <v>78</v>
      </c>
      <c r="D152" s="64" t="s">
        <v>182</v>
      </c>
      <c r="F152" s="64" t="s">
        <v>183</v>
      </c>
      <c r="H152" s="77"/>
      <c r="I152" s="78" t="s">
        <v>28</v>
      </c>
      <c r="K152" s="7"/>
      <c r="L152" s="54"/>
      <c r="M152" s="55"/>
      <c r="N152" s="7"/>
      <c r="O152" s="54"/>
      <c r="P152" s="55"/>
      <c r="Q152" s="7"/>
      <c r="R152" s="54"/>
      <c r="S152" s="55"/>
      <c r="T152" s="7"/>
      <c r="U152" s="54"/>
      <c r="V152" s="55"/>
      <c r="W152" s="7"/>
      <c r="X152" s="54"/>
      <c r="Y152" s="55"/>
      <c r="Z152" s="7"/>
      <c r="AA152" s="54"/>
      <c r="AB152" s="55"/>
      <c r="AC152" s="7"/>
      <c r="AD152" s="54"/>
      <c r="AE152" s="55"/>
      <c r="AF152" s="7"/>
      <c r="AG152" s="54"/>
      <c r="AH152" s="55"/>
      <c r="AI152" s="7"/>
      <c r="AJ152" s="54"/>
      <c r="AK152" s="55"/>
      <c r="AL152" s="7"/>
      <c r="AM152" s="54"/>
      <c r="AN152" s="55"/>
      <c r="AO152" s="7"/>
      <c r="AP152" s="54"/>
      <c r="AQ152" s="55"/>
      <c r="AR152" s="7"/>
      <c r="AS152" s="54"/>
      <c r="AT152" s="55"/>
      <c r="AV152" s="56"/>
      <c r="AW152" s="57"/>
      <c r="AX152" s="58"/>
    </row>
    <row r="153" spans="2:50" x14ac:dyDescent="0.25">
      <c r="B153" s="62"/>
      <c r="C153" s="70"/>
      <c r="D153" s="64"/>
      <c r="F153" s="64"/>
      <c r="H153" s="77"/>
      <c r="I153" s="78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V153" s="59"/>
      <c r="AW153" s="60"/>
      <c r="AX153" s="61"/>
    </row>
    <row r="154" spans="2:50" x14ac:dyDescent="0.25">
      <c r="B154" s="62"/>
      <c r="C154" s="77">
        <v>79</v>
      </c>
      <c r="D154" s="81" t="s">
        <v>184</v>
      </c>
      <c r="F154" s="81" t="s">
        <v>185</v>
      </c>
      <c r="H154" s="77"/>
      <c r="I154" s="78" t="s">
        <v>28</v>
      </c>
      <c r="K154" s="7"/>
      <c r="L154" s="54"/>
      <c r="M154" s="55"/>
      <c r="N154" s="7"/>
      <c r="O154" s="54"/>
      <c r="P154" s="55"/>
      <c r="Q154" s="7"/>
      <c r="R154" s="54"/>
      <c r="S154" s="55"/>
      <c r="T154" s="7"/>
      <c r="U154" s="54"/>
      <c r="V154" s="55"/>
      <c r="W154" s="7"/>
      <c r="X154" s="54"/>
      <c r="Y154" s="55"/>
      <c r="Z154" s="7"/>
      <c r="AA154" s="54"/>
      <c r="AB154" s="55"/>
      <c r="AC154" s="7"/>
      <c r="AD154" s="54"/>
      <c r="AE154" s="55"/>
      <c r="AF154" s="7"/>
      <c r="AG154" s="54"/>
      <c r="AH154" s="55"/>
      <c r="AI154" s="7"/>
      <c r="AJ154" s="54"/>
      <c r="AK154" s="55"/>
      <c r="AL154" s="7"/>
      <c r="AM154" s="54"/>
      <c r="AN154" s="55"/>
      <c r="AO154" s="7"/>
      <c r="AP154" s="54"/>
      <c r="AQ154" s="55"/>
      <c r="AR154" s="7"/>
      <c r="AS154" s="54"/>
      <c r="AT154" s="55"/>
      <c r="AV154" s="56"/>
      <c r="AW154" s="57"/>
      <c r="AX154" s="58"/>
    </row>
    <row r="155" spans="2:50" x14ac:dyDescent="0.25">
      <c r="B155" s="62"/>
      <c r="C155" s="77"/>
      <c r="D155" s="81"/>
      <c r="F155" s="81"/>
      <c r="H155" s="77"/>
      <c r="I155" s="78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V155" s="59"/>
      <c r="AW155" s="60"/>
      <c r="AX155" s="61"/>
    </row>
    <row r="156" spans="2:50" ht="5.25" customHeight="1" x14ac:dyDescent="0.25">
      <c r="I156" s="8"/>
    </row>
    <row r="157" spans="2:50" x14ac:dyDescent="0.25">
      <c r="B157" s="62" t="s">
        <v>273</v>
      </c>
      <c r="C157" s="72">
        <v>80</v>
      </c>
      <c r="D157" s="83" t="s">
        <v>186</v>
      </c>
      <c r="F157" s="83" t="s">
        <v>187</v>
      </c>
      <c r="H157" s="79">
        <v>0.95</v>
      </c>
      <c r="I157" s="78" t="s">
        <v>28</v>
      </c>
      <c r="K157" s="7"/>
      <c r="L157" s="54"/>
      <c r="M157" s="55"/>
      <c r="N157" s="7"/>
      <c r="O157" s="54"/>
      <c r="P157" s="55"/>
      <c r="Q157" s="7"/>
      <c r="R157" s="54"/>
      <c r="S157" s="55"/>
      <c r="T157" s="7"/>
      <c r="U157" s="54"/>
      <c r="V157" s="55"/>
      <c r="W157" s="7"/>
      <c r="X157" s="54"/>
      <c r="Y157" s="55"/>
      <c r="Z157" s="7"/>
      <c r="AA157" s="54"/>
      <c r="AB157" s="55"/>
      <c r="AC157" s="7"/>
      <c r="AD157" s="54"/>
      <c r="AE157" s="55"/>
      <c r="AF157" s="7"/>
      <c r="AG157" s="54"/>
      <c r="AH157" s="55"/>
      <c r="AI157" s="7"/>
      <c r="AJ157" s="54"/>
      <c r="AK157" s="55"/>
      <c r="AL157" s="7"/>
      <c r="AM157" s="54"/>
      <c r="AN157" s="55"/>
      <c r="AO157" s="7"/>
      <c r="AP157" s="54"/>
      <c r="AQ157" s="55"/>
      <c r="AR157" s="7"/>
      <c r="AS157" s="54"/>
      <c r="AT157" s="55"/>
      <c r="AV157" s="56"/>
      <c r="AW157" s="57"/>
      <c r="AX157" s="58"/>
    </row>
    <row r="158" spans="2:50" x14ac:dyDescent="0.25">
      <c r="B158" s="62"/>
      <c r="C158" s="72"/>
      <c r="D158" s="83"/>
      <c r="F158" s="83"/>
      <c r="H158" s="77"/>
      <c r="I158" s="78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V158" s="59"/>
      <c r="AW158" s="60"/>
      <c r="AX158" s="61"/>
    </row>
    <row r="159" spans="2:50" x14ac:dyDescent="0.25">
      <c r="B159" s="62"/>
      <c r="C159" s="93">
        <v>81</v>
      </c>
      <c r="D159" s="94" t="s">
        <v>188</v>
      </c>
      <c r="F159" s="94" t="s">
        <v>189</v>
      </c>
      <c r="H159" s="88">
        <v>0.55000000000000004</v>
      </c>
      <c r="I159" s="90" t="s">
        <v>28</v>
      </c>
      <c r="K159" s="7"/>
      <c r="L159" s="54"/>
      <c r="M159" s="55"/>
      <c r="N159" s="7"/>
      <c r="O159" s="54"/>
      <c r="P159" s="55"/>
      <c r="Q159" s="7"/>
      <c r="R159" s="54"/>
      <c r="S159" s="55"/>
      <c r="T159" s="7"/>
      <c r="U159" s="54"/>
      <c r="V159" s="55"/>
      <c r="W159" s="7"/>
      <c r="X159" s="54"/>
      <c r="Y159" s="55"/>
      <c r="Z159" s="7"/>
      <c r="AA159" s="54"/>
      <c r="AB159" s="55"/>
      <c r="AC159" s="7"/>
      <c r="AD159" s="54"/>
      <c r="AE159" s="55"/>
      <c r="AF159" s="7"/>
      <c r="AG159" s="54"/>
      <c r="AH159" s="55"/>
      <c r="AI159" s="7"/>
      <c r="AJ159" s="54"/>
      <c r="AK159" s="55"/>
      <c r="AL159" s="7"/>
      <c r="AM159" s="54"/>
      <c r="AN159" s="55"/>
      <c r="AO159" s="7"/>
      <c r="AP159" s="54"/>
      <c r="AQ159" s="55"/>
      <c r="AR159" s="7"/>
      <c r="AS159" s="54"/>
      <c r="AT159" s="55"/>
      <c r="AV159" s="56"/>
      <c r="AW159" s="57"/>
      <c r="AX159" s="58"/>
    </row>
    <row r="160" spans="2:50" x14ac:dyDescent="0.25">
      <c r="B160" s="62"/>
      <c r="C160" s="93"/>
      <c r="D160" s="94"/>
      <c r="F160" s="94"/>
      <c r="H160" s="89"/>
      <c r="I160" s="90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V160" s="59"/>
      <c r="AW160" s="60"/>
      <c r="AX160" s="61"/>
    </row>
    <row r="161" spans="2:50" ht="7.5" customHeight="1" x14ac:dyDescent="0.25">
      <c r="I161" s="8"/>
    </row>
    <row r="162" spans="2:50" x14ac:dyDescent="0.25">
      <c r="B162" s="62" t="s">
        <v>190</v>
      </c>
      <c r="C162" s="70">
        <v>82</v>
      </c>
      <c r="D162" s="83" t="s">
        <v>191</v>
      </c>
      <c r="F162" s="83" t="s">
        <v>192</v>
      </c>
      <c r="H162" s="79">
        <v>0.95</v>
      </c>
      <c r="I162" s="78" t="s">
        <v>38</v>
      </c>
      <c r="K162" s="7"/>
      <c r="L162" s="54"/>
      <c r="M162" s="55"/>
      <c r="N162" s="7"/>
      <c r="O162" s="54"/>
      <c r="P162" s="55"/>
      <c r="Q162" s="7"/>
      <c r="R162" s="54"/>
      <c r="S162" s="55"/>
      <c r="T162" s="7"/>
      <c r="U162" s="54"/>
      <c r="V162" s="55"/>
      <c r="W162" s="7"/>
      <c r="X162" s="54"/>
      <c r="Y162" s="55"/>
      <c r="Z162" s="7"/>
      <c r="AA162" s="54"/>
      <c r="AB162" s="55"/>
      <c r="AC162" s="7"/>
      <c r="AD162" s="54"/>
      <c r="AE162" s="55"/>
      <c r="AF162" s="7"/>
      <c r="AG162" s="54"/>
      <c r="AH162" s="55"/>
      <c r="AI162" s="7"/>
      <c r="AJ162" s="54"/>
      <c r="AK162" s="55"/>
      <c r="AL162" s="7"/>
      <c r="AM162" s="54"/>
      <c r="AN162" s="55"/>
      <c r="AO162" s="7"/>
      <c r="AP162" s="54"/>
      <c r="AQ162" s="55"/>
      <c r="AR162" s="7"/>
      <c r="AS162" s="54"/>
      <c r="AT162" s="55"/>
      <c r="AV162" s="56"/>
      <c r="AW162" s="57"/>
      <c r="AX162" s="58"/>
    </row>
    <row r="163" spans="2:50" x14ac:dyDescent="0.25">
      <c r="B163" s="62"/>
      <c r="C163" s="70"/>
      <c r="D163" s="83"/>
      <c r="F163" s="83"/>
      <c r="H163" s="77"/>
      <c r="I163" s="78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V163" s="59"/>
      <c r="AW163" s="60"/>
      <c r="AX163" s="61"/>
    </row>
    <row r="164" spans="2:50" x14ac:dyDescent="0.25">
      <c r="B164" s="62"/>
      <c r="C164" s="70">
        <v>83</v>
      </c>
      <c r="D164" s="83" t="s">
        <v>193</v>
      </c>
      <c r="F164" s="83" t="s">
        <v>194</v>
      </c>
      <c r="H164" s="79">
        <v>0.9</v>
      </c>
      <c r="I164" s="78" t="s">
        <v>28</v>
      </c>
      <c r="K164" s="7"/>
      <c r="L164" s="54"/>
      <c r="M164" s="55"/>
      <c r="N164" s="7"/>
      <c r="O164" s="54"/>
      <c r="P164" s="55"/>
      <c r="Q164" s="7"/>
      <c r="R164" s="54"/>
      <c r="S164" s="55"/>
      <c r="T164" s="7"/>
      <c r="U164" s="54"/>
      <c r="V164" s="55"/>
      <c r="W164" s="7"/>
      <c r="X164" s="54"/>
      <c r="Y164" s="55"/>
      <c r="Z164" s="7"/>
      <c r="AA164" s="54"/>
      <c r="AB164" s="55"/>
      <c r="AC164" s="7"/>
      <c r="AD164" s="54"/>
      <c r="AE164" s="55"/>
      <c r="AF164" s="7"/>
      <c r="AG164" s="54"/>
      <c r="AH164" s="55"/>
      <c r="AI164" s="7"/>
      <c r="AJ164" s="54"/>
      <c r="AK164" s="55"/>
      <c r="AL164" s="7"/>
      <c r="AM164" s="54"/>
      <c r="AN164" s="55"/>
      <c r="AO164" s="7"/>
      <c r="AP164" s="54"/>
      <c r="AQ164" s="55"/>
      <c r="AR164" s="7"/>
      <c r="AS164" s="54"/>
      <c r="AT164" s="55"/>
      <c r="AV164" s="56"/>
      <c r="AW164" s="57"/>
      <c r="AX164" s="58"/>
    </row>
    <row r="165" spans="2:50" x14ac:dyDescent="0.25">
      <c r="B165" s="62"/>
      <c r="C165" s="70"/>
      <c r="D165" s="83"/>
      <c r="F165" s="83"/>
      <c r="H165" s="77"/>
      <c r="I165" s="78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V165" s="59"/>
      <c r="AW165" s="60"/>
      <c r="AX165" s="61"/>
    </row>
    <row r="166" spans="2:50" x14ac:dyDescent="0.25">
      <c r="B166" s="62"/>
      <c r="C166" s="70">
        <v>84</v>
      </c>
      <c r="D166" s="83" t="s">
        <v>195</v>
      </c>
      <c r="F166" s="83" t="s">
        <v>196</v>
      </c>
      <c r="H166" s="79">
        <v>0.85</v>
      </c>
      <c r="I166" s="78" t="s">
        <v>38</v>
      </c>
      <c r="K166" s="7"/>
      <c r="L166" s="54"/>
      <c r="M166" s="55"/>
      <c r="N166" s="7"/>
      <c r="O166" s="54"/>
      <c r="P166" s="55"/>
      <c r="Q166" s="7"/>
      <c r="R166" s="54"/>
      <c r="S166" s="55"/>
      <c r="T166" s="7"/>
      <c r="U166" s="54"/>
      <c r="V166" s="55"/>
      <c r="W166" s="7"/>
      <c r="X166" s="54"/>
      <c r="Y166" s="55"/>
      <c r="Z166" s="7"/>
      <c r="AA166" s="54"/>
      <c r="AB166" s="55"/>
      <c r="AC166" s="7"/>
      <c r="AD166" s="54"/>
      <c r="AE166" s="55"/>
      <c r="AF166" s="7"/>
      <c r="AG166" s="54"/>
      <c r="AH166" s="55"/>
      <c r="AI166" s="7"/>
      <c r="AJ166" s="54"/>
      <c r="AK166" s="55"/>
      <c r="AL166" s="7"/>
      <c r="AM166" s="54"/>
      <c r="AN166" s="55"/>
      <c r="AO166" s="7"/>
      <c r="AP166" s="54"/>
      <c r="AQ166" s="55"/>
      <c r="AR166" s="7"/>
      <c r="AS166" s="54"/>
      <c r="AT166" s="55"/>
      <c r="AV166" s="56"/>
      <c r="AW166" s="57"/>
      <c r="AX166" s="58"/>
    </row>
    <row r="167" spans="2:50" x14ac:dyDescent="0.25">
      <c r="B167" s="62"/>
      <c r="C167" s="70"/>
      <c r="D167" s="83"/>
      <c r="F167" s="83"/>
      <c r="H167" s="77"/>
      <c r="I167" s="78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V167" s="59"/>
      <c r="AW167" s="60"/>
      <c r="AX167" s="61"/>
    </row>
    <row r="168" spans="2:50" x14ac:dyDescent="0.25">
      <c r="B168" s="62"/>
      <c r="C168" s="70">
        <v>85</v>
      </c>
      <c r="D168" s="83" t="s">
        <v>197</v>
      </c>
      <c r="F168" s="83" t="s">
        <v>198</v>
      </c>
      <c r="H168" s="79">
        <v>0.85</v>
      </c>
      <c r="I168" s="78" t="s">
        <v>28</v>
      </c>
      <c r="K168" s="7"/>
      <c r="L168" s="54"/>
      <c r="M168" s="55"/>
      <c r="N168" s="7"/>
      <c r="O168" s="54"/>
      <c r="P168" s="55"/>
      <c r="Q168" s="7"/>
      <c r="R168" s="54"/>
      <c r="S168" s="55"/>
      <c r="T168" s="7"/>
      <c r="U168" s="54"/>
      <c r="V168" s="55"/>
      <c r="W168" s="7"/>
      <c r="X168" s="54"/>
      <c r="Y168" s="55"/>
      <c r="Z168" s="7"/>
      <c r="AA168" s="54"/>
      <c r="AB168" s="55"/>
      <c r="AC168" s="7"/>
      <c r="AD168" s="54"/>
      <c r="AE168" s="55"/>
      <c r="AF168" s="7"/>
      <c r="AG168" s="54"/>
      <c r="AH168" s="55"/>
      <c r="AI168" s="7"/>
      <c r="AJ168" s="54"/>
      <c r="AK168" s="55"/>
      <c r="AL168" s="7"/>
      <c r="AM168" s="54"/>
      <c r="AN168" s="55"/>
      <c r="AO168" s="7"/>
      <c r="AP168" s="54"/>
      <c r="AQ168" s="55"/>
      <c r="AR168" s="7"/>
      <c r="AS168" s="54"/>
      <c r="AT168" s="55"/>
      <c r="AV168" s="56"/>
      <c r="AW168" s="57"/>
      <c r="AX168" s="58"/>
    </row>
    <row r="169" spans="2:50" x14ac:dyDescent="0.25">
      <c r="B169" s="62"/>
      <c r="C169" s="70"/>
      <c r="D169" s="83"/>
      <c r="F169" s="83"/>
      <c r="H169" s="77"/>
      <c r="I169" s="78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V169" s="59"/>
      <c r="AW169" s="60"/>
      <c r="AX169" s="61"/>
    </row>
    <row r="170" spans="2:50" x14ac:dyDescent="0.25">
      <c r="B170" s="62"/>
      <c r="C170" s="70">
        <v>86</v>
      </c>
      <c r="D170" s="83" t="s">
        <v>199</v>
      </c>
      <c r="F170" s="83" t="s">
        <v>200</v>
      </c>
      <c r="H170" s="79">
        <v>0.85</v>
      </c>
      <c r="I170" s="78" t="s">
        <v>28</v>
      </c>
      <c r="K170" s="7"/>
      <c r="L170" s="54"/>
      <c r="M170" s="55"/>
      <c r="N170" s="7"/>
      <c r="O170" s="54"/>
      <c r="P170" s="55"/>
      <c r="Q170" s="7"/>
      <c r="R170" s="54"/>
      <c r="S170" s="55"/>
      <c r="T170" s="7"/>
      <c r="U170" s="54"/>
      <c r="V170" s="55"/>
      <c r="W170" s="7"/>
      <c r="X170" s="54"/>
      <c r="Y170" s="55"/>
      <c r="Z170" s="7"/>
      <c r="AA170" s="54"/>
      <c r="AB170" s="55"/>
      <c r="AC170" s="7"/>
      <c r="AD170" s="54"/>
      <c r="AE170" s="55"/>
      <c r="AF170" s="7"/>
      <c r="AG170" s="54"/>
      <c r="AH170" s="55"/>
      <c r="AI170" s="7"/>
      <c r="AJ170" s="54"/>
      <c r="AK170" s="55"/>
      <c r="AL170" s="7"/>
      <c r="AM170" s="54"/>
      <c r="AN170" s="55"/>
      <c r="AO170" s="7"/>
      <c r="AP170" s="54"/>
      <c r="AQ170" s="55"/>
      <c r="AR170" s="7"/>
      <c r="AS170" s="54"/>
      <c r="AT170" s="55"/>
      <c r="AV170" s="56"/>
      <c r="AW170" s="57"/>
      <c r="AX170" s="58"/>
    </row>
    <row r="171" spans="2:50" x14ac:dyDescent="0.25">
      <c r="B171" s="62"/>
      <c r="C171" s="70"/>
      <c r="D171" s="83"/>
      <c r="F171" s="83"/>
      <c r="H171" s="77"/>
      <c r="I171" s="78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V171" s="59"/>
      <c r="AW171" s="60"/>
      <c r="AX171" s="61"/>
    </row>
    <row r="172" spans="2:50" ht="6.75" customHeight="1" x14ac:dyDescent="0.25">
      <c r="I172" s="8"/>
    </row>
    <row r="173" spans="2:50" x14ac:dyDescent="0.25">
      <c r="B173" s="62" t="s">
        <v>201</v>
      </c>
      <c r="C173" s="70">
        <v>87</v>
      </c>
      <c r="D173" s="64" t="s">
        <v>202</v>
      </c>
      <c r="F173" s="64" t="s">
        <v>203</v>
      </c>
      <c r="H173" s="79">
        <v>0.95</v>
      </c>
      <c r="I173" s="78" t="s">
        <v>38</v>
      </c>
      <c r="K173" s="7"/>
      <c r="L173" s="54"/>
      <c r="M173" s="55"/>
      <c r="N173" s="7"/>
      <c r="O173" s="54"/>
      <c r="P173" s="55"/>
      <c r="Q173" s="7"/>
      <c r="R173" s="54"/>
      <c r="S173" s="55"/>
      <c r="T173" s="7"/>
      <c r="U173" s="54"/>
      <c r="V173" s="55"/>
      <c r="W173" s="7"/>
      <c r="X173" s="54"/>
      <c r="Y173" s="55"/>
      <c r="Z173" s="7"/>
      <c r="AA173" s="54"/>
      <c r="AB173" s="55"/>
      <c r="AC173" s="7"/>
      <c r="AD173" s="54"/>
      <c r="AE173" s="55"/>
      <c r="AF173" s="7"/>
      <c r="AG173" s="54"/>
      <c r="AH173" s="55"/>
      <c r="AI173" s="7"/>
      <c r="AJ173" s="54"/>
      <c r="AK173" s="55"/>
      <c r="AL173" s="7"/>
      <c r="AM173" s="54"/>
      <c r="AN173" s="55"/>
      <c r="AO173" s="7"/>
      <c r="AP173" s="54"/>
      <c r="AQ173" s="55"/>
      <c r="AR173" s="7"/>
      <c r="AS173" s="54"/>
      <c r="AT173" s="55"/>
      <c r="AV173" s="56"/>
      <c r="AW173" s="57"/>
      <c r="AX173" s="58"/>
    </row>
    <row r="174" spans="2:50" x14ac:dyDescent="0.25">
      <c r="B174" s="62"/>
      <c r="C174" s="70"/>
      <c r="D174" s="64"/>
      <c r="F174" s="64"/>
      <c r="H174" s="77"/>
      <c r="I174" s="78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V174" s="59"/>
      <c r="AW174" s="60"/>
      <c r="AX174" s="61"/>
    </row>
    <row r="175" spans="2:50" x14ac:dyDescent="0.25">
      <c r="B175" s="62"/>
      <c r="C175" s="70">
        <v>88</v>
      </c>
      <c r="D175" s="64" t="s">
        <v>204</v>
      </c>
      <c r="F175" s="64" t="s">
        <v>205</v>
      </c>
      <c r="H175" s="79">
        <v>0.85</v>
      </c>
      <c r="I175" s="78" t="s">
        <v>28</v>
      </c>
      <c r="K175" s="7"/>
      <c r="L175" s="54"/>
      <c r="M175" s="55"/>
      <c r="N175" s="7"/>
      <c r="O175" s="54"/>
      <c r="P175" s="55"/>
      <c r="Q175" s="7"/>
      <c r="R175" s="54"/>
      <c r="S175" s="55"/>
      <c r="T175" s="7"/>
      <c r="U175" s="54"/>
      <c r="V175" s="55"/>
      <c r="W175" s="7"/>
      <c r="X175" s="54"/>
      <c r="Y175" s="55"/>
      <c r="Z175" s="7"/>
      <c r="AA175" s="54"/>
      <c r="AB175" s="55"/>
      <c r="AC175" s="7"/>
      <c r="AD175" s="54"/>
      <c r="AE175" s="55"/>
      <c r="AF175" s="7"/>
      <c r="AG175" s="54"/>
      <c r="AH175" s="55"/>
      <c r="AI175" s="7"/>
      <c r="AJ175" s="54"/>
      <c r="AK175" s="55"/>
      <c r="AL175" s="7"/>
      <c r="AM175" s="54"/>
      <c r="AN175" s="55"/>
      <c r="AO175" s="7"/>
      <c r="AP175" s="54"/>
      <c r="AQ175" s="55"/>
      <c r="AR175" s="7"/>
      <c r="AS175" s="54"/>
      <c r="AT175" s="55"/>
      <c r="AV175" s="56"/>
      <c r="AW175" s="57"/>
      <c r="AX175" s="58"/>
    </row>
    <row r="176" spans="2:50" x14ac:dyDescent="0.25">
      <c r="B176" s="62"/>
      <c r="C176" s="70"/>
      <c r="D176" s="64"/>
      <c r="F176" s="64"/>
      <c r="H176" s="77"/>
      <c r="I176" s="78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V176" s="59"/>
      <c r="AW176" s="60"/>
      <c r="AX176" s="61"/>
    </row>
    <row r="177" spans="2:50" ht="19.5" customHeight="1" x14ac:dyDescent="0.25">
      <c r="B177" s="62"/>
      <c r="C177" s="70">
        <v>89</v>
      </c>
      <c r="D177" s="64" t="s">
        <v>206</v>
      </c>
      <c r="F177" s="64" t="s">
        <v>207</v>
      </c>
      <c r="H177" s="79">
        <v>0.9</v>
      </c>
      <c r="I177" s="78" t="s">
        <v>28</v>
      </c>
      <c r="K177" s="7"/>
      <c r="L177" s="54"/>
      <c r="M177" s="55"/>
      <c r="N177" s="7"/>
      <c r="O177" s="54"/>
      <c r="P177" s="55"/>
      <c r="Q177" s="7"/>
      <c r="R177" s="54"/>
      <c r="S177" s="55"/>
      <c r="T177" s="7"/>
      <c r="U177" s="54"/>
      <c r="V177" s="55"/>
      <c r="W177" s="7"/>
      <c r="X177" s="54"/>
      <c r="Y177" s="55"/>
      <c r="Z177" s="7"/>
      <c r="AA177" s="54"/>
      <c r="AB177" s="55"/>
      <c r="AC177" s="7"/>
      <c r="AD177" s="54"/>
      <c r="AE177" s="55"/>
      <c r="AF177" s="7"/>
      <c r="AG177" s="54"/>
      <c r="AH177" s="55"/>
      <c r="AI177" s="7"/>
      <c r="AJ177" s="54"/>
      <c r="AK177" s="55"/>
      <c r="AL177" s="7"/>
      <c r="AM177" s="54"/>
      <c r="AN177" s="55"/>
      <c r="AO177" s="7"/>
      <c r="AP177" s="54"/>
      <c r="AQ177" s="55"/>
      <c r="AR177" s="7"/>
      <c r="AS177" s="54"/>
      <c r="AT177" s="55"/>
      <c r="AV177" s="56"/>
      <c r="AW177" s="57"/>
      <c r="AX177" s="58"/>
    </row>
    <row r="178" spans="2:50" ht="19.5" customHeight="1" x14ac:dyDescent="0.25">
      <c r="B178" s="62"/>
      <c r="C178" s="70"/>
      <c r="D178" s="64"/>
      <c r="F178" s="64"/>
      <c r="H178" s="77"/>
      <c r="I178" s="78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V178" s="59"/>
      <c r="AW178" s="60"/>
      <c r="AX178" s="61"/>
    </row>
    <row r="179" spans="2:50" ht="6.75" customHeight="1" x14ac:dyDescent="0.25">
      <c r="I179" s="8"/>
    </row>
    <row r="180" spans="2:50" x14ac:dyDescent="0.25">
      <c r="B180" s="62" t="s">
        <v>208</v>
      </c>
      <c r="C180" s="89">
        <v>90</v>
      </c>
      <c r="D180" s="92" t="s">
        <v>209</v>
      </c>
      <c r="F180" s="92" t="s">
        <v>210</v>
      </c>
      <c r="H180" s="88">
        <v>0.95</v>
      </c>
      <c r="I180" s="90" t="s">
        <v>38</v>
      </c>
      <c r="K180" s="7"/>
      <c r="L180" s="54"/>
      <c r="M180" s="55"/>
      <c r="N180" s="7"/>
      <c r="O180" s="54"/>
      <c r="P180" s="55"/>
      <c r="Q180" s="7"/>
      <c r="R180" s="54"/>
      <c r="S180" s="55"/>
      <c r="T180" s="7"/>
      <c r="U180" s="54"/>
      <c r="V180" s="55"/>
      <c r="W180" s="7"/>
      <c r="X180" s="54"/>
      <c r="Y180" s="55"/>
      <c r="Z180" s="7"/>
      <c r="AA180" s="54"/>
      <c r="AB180" s="55"/>
      <c r="AC180" s="7"/>
      <c r="AD180" s="54"/>
      <c r="AE180" s="55"/>
      <c r="AF180" s="7"/>
      <c r="AG180" s="54"/>
      <c r="AH180" s="55"/>
      <c r="AI180" s="7"/>
      <c r="AJ180" s="54"/>
      <c r="AK180" s="55"/>
      <c r="AL180" s="7"/>
      <c r="AM180" s="54"/>
      <c r="AN180" s="55"/>
      <c r="AO180" s="7"/>
      <c r="AP180" s="54"/>
      <c r="AQ180" s="55"/>
      <c r="AR180" s="7"/>
      <c r="AS180" s="54"/>
      <c r="AT180" s="55"/>
      <c r="AV180" s="56"/>
      <c r="AW180" s="57"/>
      <c r="AX180" s="58"/>
    </row>
    <row r="181" spans="2:50" x14ac:dyDescent="0.25">
      <c r="B181" s="62"/>
      <c r="C181" s="89"/>
      <c r="D181" s="92"/>
      <c r="F181" s="92"/>
      <c r="H181" s="89"/>
      <c r="I181" s="90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V181" s="59"/>
      <c r="AW181" s="60"/>
      <c r="AX181" s="61"/>
    </row>
    <row r="182" spans="2:50" ht="19.5" customHeight="1" x14ac:dyDescent="0.25">
      <c r="B182" s="62"/>
      <c r="C182" s="86">
        <v>91</v>
      </c>
      <c r="D182" s="87" t="s">
        <v>211</v>
      </c>
      <c r="F182" s="87" t="s">
        <v>212</v>
      </c>
      <c r="H182" s="88">
        <v>0.85</v>
      </c>
      <c r="I182" s="90" t="s">
        <v>28</v>
      </c>
      <c r="K182" s="7"/>
      <c r="L182" s="54"/>
      <c r="M182" s="55"/>
      <c r="N182" s="7"/>
      <c r="O182" s="54"/>
      <c r="P182" s="55"/>
      <c r="Q182" s="7"/>
      <c r="R182" s="54"/>
      <c r="S182" s="55"/>
      <c r="T182" s="7"/>
      <c r="U182" s="54"/>
      <c r="V182" s="55"/>
      <c r="W182" s="7"/>
      <c r="X182" s="54"/>
      <c r="Y182" s="55"/>
      <c r="Z182" s="7"/>
      <c r="AA182" s="54"/>
      <c r="AB182" s="55"/>
      <c r="AC182" s="7"/>
      <c r="AD182" s="54"/>
      <c r="AE182" s="55"/>
      <c r="AF182" s="7"/>
      <c r="AG182" s="54"/>
      <c r="AH182" s="55"/>
      <c r="AI182" s="7"/>
      <c r="AJ182" s="54"/>
      <c r="AK182" s="55"/>
      <c r="AL182" s="7"/>
      <c r="AM182" s="54"/>
      <c r="AN182" s="55"/>
      <c r="AO182" s="7"/>
      <c r="AP182" s="54"/>
      <c r="AQ182" s="55"/>
      <c r="AR182" s="7"/>
      <c r="AS182" s="54"/>
      <c r="AT182" s="55"/>
      <c r="AV182" s="56"/>
      <c r="AW182" s="57"/>
      <c r="AX182" s="58"/>
    </row>
    <row r="183" spans="2:50" ht="19.5" customHeight="1" x14ac:dyDescent="0.25">
      <c r="B183" s="62"/>
      <c r="C183" s="86"/>
      <c r="D183" s="87"/>
      <c r="F183" s="87"/>
      <c r="H183" s="89"/>
      <c r="I183" s="90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4"/>
      <c r="AA183" s="91"/>
      <c r="AB183" s="55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V183" s="59"/>
      <c r="AW183" s="60"/>
      <c r="AX183" s="61"/>
    </row>
    <row r="184" spans="2:50" ht="20.25" customHeight="1" x14ac:dyDescent="0.25">
      <c r="B184" s="62"/>
      <c r="C184" s="86">
        <v>92</v>
      </c>
      <c r="D184" s="87" t="s">
        <v>213</v>
      </c>
      <c r="F184" s="87" t="s">
        <v>274</v>
      </c>
      <c r="H184" s="88">
        <v>0.9</v>
      </c>
      <c r="I184" s="90" t="s">
        <v>28</v>
      </c>
      <c r="K184" s="7"/>
      <c r="L184" s="54"/>
      <c r="M184" s="55"/>
      <c r="N184" s="7"/>
      <c r="O184" s="54"/>
      <c r="P184" s="55"/>
      <c r="Q184" s="7"/>
      <c r="R184" s="54"/>
      <c r="S184" s="55"/>
      <c r="T184" s="7"/>
      <c r="U184" s="54"/>
      <c r="V184" s="55"/>
      <c r="W184" s="7"/>
      <c r="X184" s="54"/>
      <c r="Y184" s="55"/>
      <c r="Z184" s="7"/>
      <c r="AA184" s="54"/>
      <c r="AB184" s="55"/>
      <c r="AC184" s="7"/>
      <c r="AD184" s="54"/>
      <c r="AE184" s="55"/>
      <c r="AF184" s="7"/>
      <c r="AG184" s="54"/>
      <c r="AH184" s="55"/>
      <c r="AI184" s="7"/>
      <c r="AJ184" s="54"/>
      <c r="AK184" s="55"/>
      <c r="AL184" s="7"/>
      <c r="AM184" s="54"/>
      <c r="AN184" s="55"/>
      <c r="AO184" s="7"/>
      <c r="AP184" s="54"/>
      <c r="AQ184" s="55"/>
      <c r="AR184" s="7"/>
      <c r="AS184" s="54"/>
      <c r="AT184" s="55"/>
      <c r="AV184" s="56"/>
      <c r="AW184" s="57"/>
      <c r="AX184" s="58"/>
    </row>
    <row r="185" spans="2:50" ht="20.25" customHeight="1" x14ac:dyDescent="0.25">
      <c r="B185" s="62"/>
      <c r="C185" s="86"/>
      <c r="D185" s="87"/>
      <c r="F185" s="87"/>
      <c r="H185" s="89"/>
      <c r="I185" s="90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V185" s="59"/>
      <c r="AW185" s="60"/>
      <c r="AX185" s="61"/>
    </row>
    <row r="186" spans="2:50" ht="6.75" customHeight="1" x14ac:dyDescent="0.25">
      <c r="I186" s="8"/>
    </row>
    <row r="187" spans="2:50" x14ac:dyDescent="0.25">
      <c r="B187" s="62" t="s">
        <v>214</v>
      </c>
      <c r="C187" s="70">
        <v>93</v>
      </c>
      <c r="D187" s="64" t="s">
        <v>215</v>
      </c>
      <c r="F187" s="64" t="s">
        <v>216</v>
      </c>
      <c r="H187" s="79">
        <v>0.85</v>
      </c>
      <c r="I187" s="78" t="s">
        <v>28</v>
      </c>
      <c r="K187" s="7"/>
      <c r="L187" s="54"/>
      <c r="M187" s="55"/>
      <c r="N187" s="7"/>
      <c r="O187" s="54"/>
      <c r="P187" s="55"/>
      <c r="Q187" s="7"/>
      <c r="R187" s="54"/>
      <c r="S187" s="55"/>
      <c r="T187" s="7"/>
      <c r="U187" s="54"/>
      <c r="V187" s="55"/>
      <c r="W187" s="7"/>
      <c r="X187" s="54"/>
      <c r="Y187" s="55"/>
      <c r="Z187" s="7"/>
      <c r="AA187" s="54"/>
      <c r="AB187" s="55"/>
      <c r="AC187" s="7"/>
      <c r="AD187" s="54"/>
      <c r="AE187" s="55"/>
      <c r="AF187" s="7"/>
      <c r="AG187" s="54"/>
      <c r="AH187" s="55"/>
      <c r="AI187" s="7"/>
      <c r="AJ187" s="54"/>
      <c r="AK187" s="55"/>
      <c r="AL187" s="7"/>
      <c r="AM187" s="54"/>
      <c r="AN187" s="55"/>
      <c r="AO187" s="7"/>
      <c r="AP187" s="54"/>
      <c r="AQ187" s="55"/>
      <c r="AR187" s="7"/>
      <c r="AS187" s="54"/>
      <c r="AT187" s="55"/>
      <c r="AV187" s="56"/>
      <c r="AW187" s="57"/>
      <c r="AX187" s="58"/>
    </row>
    <row r="188" spans="2:50" x14ac:dyDescent="0.25">
      <c r="B188" s="62"/>
      <c r="C188" s="70"/>
      <c r="D188" s="64"/>
      <c r="F188" s="64"/>
      <c r="H188" s="77"/>
      <c r="I188" s="78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V188" s="59"/>
      <c r="AW188" s="60"/>
      <c r="AX188" s="61"/>
    </row>
    <row r="189" spans="2:50" x14ac:dyDescent="0.25">
      <c r="B189" s="62"/>
      <c r="C189" s="72">
        <v>94</v>
      </c>
      <c r="D189" s="64" t="s">
        <v>217</v>
      </c>
      <c r="F189" s="64" t="s">
        <v>218</v>
      </c>
      <c r="H189" s="79">
        <v>0.85</v>
      </c>
      <c r="I189" s="78" t="s">
        <v>28</v>
      </c>
      <c r="K189" s="7"/>
      <c r="L189" s="54"/>
      <c r="M189" s="55"/>
      <c r="N189" s="7"/>
      <c r="O189" s="54"/>
      <c r="P189" s="55"/>
      <c r="Q189" s="7"/>
      <c r="R189" s="54"/>
      <c r="S189" s="55"/>
      <c r="T189" s="7"/>
      <c r="U189" s="54"/>
      <c r="V189" s="55"/>
      <c r="W189" s="7"/>
      <c r="X189" s="54"/>
      <c r="Y189" s="55"/>
      <c r="Z189" s="7"/>
      <c r="AA189" s="54"/>
      <c r="AB189" s="55"/>
      <c r="AC189" s="7"/>
      <c r="AD189" s="54"/>
      <c r="AE189" s="55"/>
      <c r="AF189" s="7"/>
      <c r="AG189" s="54"/>
      <c r="AH189" s="55"/>
      <c r="AI189" s="7"/>
      <c r="AJ189" s="54"/>
      <c r="AK189" s="55"/>
      <c r="AL189" s="7"/>
      <c r="AM189" s="54"/>
      <c r="AN189" s="55"/>
      <c r="AO189" s="7"/>
      <c r="AP189" s="54"/>
      <c r="AQ189" s="55"/>
      <c r="AR189" s="7"/>
      <c r="AS189" s="54"/>
      <c r="AT189" s="55"/>
      <c r="AV189" s="56"/>
      <c r="AW189" s="57"/>
      <c r="AX189" s="58"/>
    </row>
    <row r="190" spans="2:50" x14ac:dyDescent="0.25">
      <c r="B190" s="62"/>
      <c r="C190" s="72"/>
      <c r="D190" s="64"/>
      <c r="F190" s="64"/>
      <c r="H190" s="77"/>
      <c r="I190" s="78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V190" s="59"/>
      <c r="AW190" s="60"/>
      <c r="AX190" s="61"/>
    </row>
    <row r="191" spans="2:50" x14ac:dyDescent="0.25">
      <c r="B191" s="62"/>
      <c r="C191" s="72">
        <v>95</v>
      </c>
      <c r="D191" s="64" t="s">
        <v>219</v>
      </c>
      <c r="F191" s="64" t="s">
        <v>220</v>
      </c>
      <c r="H191" s="79">
        <v>0.85</v>
      </c>
      <c r="I191" s="78" t="s">
        <v>28</v>
      </c>
      <c r="K191" s="7"/>
      <c r="L191" s="54"/>
      <c r="M191" s="55"/>
      <c r="N191" s="7"/>
      <c r="O191" s="54"/>
      <c r="P191" s="55"/>
      <c r="Q191" s="7"/>
      <c r="R191" s="54"/>
      <c r="S191" s="55"/>
      <c r="T191" s="7"/>
      <c r="U191" s="54"/>
      <c r="V191" s="55"/>
      <c r="W191" s="7"/>
      <c r="X191" s="54"/>
      <c r="Y191" s="55"/>
      <c r="Z191" s="7"/>
      <c r="AA191" s="54"/>
      <c r="AB191" s="55"/>
      <c r="AC191" s="7"/>
      <c r="AD191" s="54"/>
      <c r="AE191" s="55"/>
      <c r="AF191" s="7"/>
      <c r="AG191" s="54"/>
      <c r="AH191" s="55"/>
      <c r="AI191" s="7"/>
      <c r="AJ191" s="54"/>
      <c r="AK191" s="55"/>
      <c r="AL191" s="7"/>
      <c r="AM191" s="54"/>
      <c r="AN191" s="55"/>
      <c r="AO191" s="7"/>
      <c r="AP191" s="54"/>
      <c r="AQ191" s="55"/>
      <c r="AR191" s="7"/>
      <c r="AS191" s="54"/>
      <c r="AT191" s="55"/>
      <c r="AV191" s="56"/>
      <c r="AW191" s="57"/>
      <c r="AX191" s="58"/>
    </row>
    <row r="192" spans="2:50" x14ac:dyDescent="0.25">
      <c r="B192" s="62"/>
      <c r="C192" s="72"/>
      <c r="D192" s="64"/>
      <c r="F192" s="64"/>
      <c r="H192" s="77"/>
      <c r="I192" s="78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V192" s="59"/>
      <c r="AW192" s="60"/>
      <c r="AX192" s="61"/>
    </row>
    <row r="193" spans="2:50" x14ac:dyDescent="0.25">
      <c r="B193" s="62"/>
      <c r="C193" s="70">
        <v>96</v>
      </c>
      <c r="D193" s="83" t="s">
        <v>221</v>
      </c>
      <c r="F193" s="84" t="s">
        <v>222</v>
      </c>
      <c r="H193" s="79">
        <v>0.85</v>
      </c>
      <c r="I193" s="78" t="s">
        <v>28</v>
      </c>
      <c r="K193" s="7"/>
      <c r="L193" s="54"/>
      <c r="M193" s="55"/>
      <c r="N193" s="7"/>
      <c r="O193" s="54"/>
      <c r="P193" s="55"/>
      <c r="Q193" s="7"/>
      <c r="R193" s="54"/>
      <c r="S193" s="55"/>
      <c r="T193" s="7"/>
      <c r="U193" s="54"/>
      <c r="V193" s="55"/>
      <c r="W193" s="7"/>
      <c r="X193" s="54"/>
      <c r="Y193" s="55"/>
      <c r="Z193" s="7"/>
      <c r="AA193" s="54"/>
      <c r="AB193" s="55"/>
      <c r="AC193" s="7"/>
      <c r="AD193" s="54"/>
      <c r="AE193" s="55"/>
      <c r="AF193" s="7"/>
      <c r="AG193" s="54"/>
      <c r="AH193" s="55"/>
      <c r="AI193" s="7"/>
      <c r="AJ193" s="54"/>
      <c r="AK193" s="55"/>
      <c r="AL193" s="7"/>
      <c r="AM193" s="54"/>
      <c r="AN193" s="55"/>
      <c r="AO193" s="7"/>
      <c r="AP193" s="54"/>
      <c r="AQ193" s="55"/>
      <c r="AR193" s="7"/>
      <c r="AS193" s="54"/>
      <c r="AT193" s="55"/>
      <c r="AV193" s="56"/>
      <c r="AW193" s="57"/>
      <c r="AX193" s="58"/>
    </row>
    <row r="194" spans="2:50" x14ac:dyDescent="0.25">
      <c r="B194" s="62"/>
      <c r="C194" s="70"/>
      <c r="D194" s="83"/>
      <c r="F194" s="85"/>
      <c r="H194" s="77"/>
      <c r="I194" s="78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V194" s="59"/>
      <c r="AW194" s="60"/>
      <c r="AX194" s="61"/>
    </row>
    <row r="195" spans="2:50" ht="7.5" customHeight="1" x14ac:dyDescent="0.25">
      <c r="I195" s="8"/>
    </row>
    <row r="196" spans="2:50" x14ac:dyDescent="0.25">
      <c r="B196" s="80" t="s">
        <v>223</v>
      </c>
      <c r="C196" s="70">
        <v>97</v>
      </c>
      <c r="D196" s="81" t="s">
        <v>224</v>
      </c>
      <c r="F196" s="82" t="s">
        <v>225</v>
      </c>
      <c r="H196" s="79">
        <v>0.5</v>
      </c>
      <c r="I196" s="78" t="s">
        <v>38</v>
      </c>
      <c r="K196" s="9"/>
      <c r="L196" s="54"/>
      <c r="M196" s="55"/>
      <c r="N196" s="9"/>
      <c r="O196" s="54"/>
      <c r="P196" s="55"/>
      <c r="Q196" s="9"/>
      <c r="R196" s="54"/>
      <c r="S196" s="55"/>
      <c r="T196" s="9"/>
      <c r="U196" s="54"/>
      <c r="V196" s="55"/>
      <c r="W196" s="9"/>
      <c r="X196" s="54"/>
      <c r="Y196" s="55"/>
      <c r="Z196" s="9"/>
      <c r="AA196" s="54"/>
      <c r="AB196" s="55"/>
      <c r="AC196" s="9"/>
      <c r="AD196" s="54"/>
      <c r="AE196" s="55"/>
      <c r="AF196" s="9"/>
      <c r="AG196" s="54"/>
      <c r="AH196" s="55"/>
      <c r="AI196" s="9"/>
      <c r="AJ196" s="54"/>
      <c r="AK196" s="55"/>
      <c r="AL196" s="9"/>
      <c r="AM196" s="54"/>
      <c r="AN196" s="55"/>
      <c r="AO196" s="9"/>
      <c r="AP196" s="54"/>
      <c r="AQ196" s="55"/>
      <c r="AR196" s="9"/>
      <c r="AS196" s="54"/>
      <c r="AT196" s="55"/>
      <c r="AV196" s="56"/>
      <c r="AW196" s="57"/>
      <c r="AX196" s="58"/>
    </row>
    <row r="197" spans="2:50" x14ac:dyDescent="0.25">
      <c r="B197" s="80"/>
      <c r="C197" s="70"/>
      <c r="D197" s="81"/>
      <c r="F197" s="82"/>
      <c r="H197" s="77"/>
      <c r="I197" s="78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V197" s="59"/>
      <c r="AW197" s="60"/>
      <c r="AX197" s="61"/>
    </row>
    <row r="198" spans="2:50" x14ac:dyDescent="0.25">
      <c r="B198" s="80"/>
      <c r="C198" s="70">
        <v>98</v>
      </c>
      <c r="D198" s="64" t="s">
        <v>226</v>
      </c>
      <c r="F198" s="65" t="s">
        <v>227</v>
      </c>
      <c r="H198" s="79">
        <v>0.5</v>
      </c>
      <c r="I198" s="78" t="s">
        <v>38</v>
      </c>
      <c r="K198" s="7"/>
      <c r="L198" s="54"/>
      <c r="M198" s="55"/>
      <c r="N198" s="7"/>
      <c r="O198" s="54"/>
      <c r="P198" s="55"/>
      <c r="Q198" s="7"/>
      <c r="R198" s="54"/>
      <c r="S198" s="55"/>
      <c r="T198" s="7"/>
      <c r="U198" s="54"/>
      <c r="V198" s="55"/>
      <c r="W198" s="7"/>
      <c r="X198" s="54"/>
      <c r="Y198" s="55"/>
      <c r="Z198" s="7"/>
      <c r="AA198" s="54"/>
      <c r="AB198" s="55"/>
      <c r="AC198" s="7"/>
      <c r="AD198" s="54"/>
      <c r="AE198" s="55"/>
      <c r="AF198" s="7"/>
      <c r="AG198" s="54"/>
      <c r="AH198" s="55"/>
      <c r="AI198" s="7"/>
      <c r="AJ198" s="54"/>
      <c r="AK198" s="55"/>
      <c r="AL198" s="7"/>
      <c r="AM198" s="54"/>
      <c r="AN198" s="55"/>
      <c r="AO198" s="7"/>
      <c r="AP198" s="54"/>
      <c r="AQ198" s="55"/>
      <c r="AR198" s="7"/>
      <c r="AS198" s="54"/>
      <c r="AT198" s="55"/>
      <c r="AV198" s="56"/>
      <c r="AW198" s="57"/>
      <c r="AX198" s="58"/>
    </row>
    <row r="199" spans="2:50" x14ac:dyDescent="0.25">
      <c r="B199" s="80"/>
      <c r="C199" s="70"/>
      <c r="D199" s="64"/>
      <c r="F199" s="65"/>
      <c r="H199" s="77"/>
      <c r="I199" s="78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V199" s="59"/>
      <c r="AW199" s="60"/>
      <c r="AX199" s="61"/>
    </row>
    <row r="200" spans="2:50" x14ac:dyDescent="0.25">
      <c r="B200" s="80"/>
      <c r="C200" s="70">
        <v>99</v>
      </c>
      <c r="D200" s="64" t="s">
        <v>228</v>
      </c>
      <c r="F200" s="65" t="s">
        <v>229</v>
      </c>
      <c r="H200" s="79">
        <v>0.5</v>
      </c>
      <c r="I200" s="78" t="s">
        <v>38</v>
      </c>
      <c r="K200" s="7"/>
      <c r="L200" s="54"/>
      <c r="M200" s="55"/>
      <c r="N200" s="7"/>
      <c r="O200" s="54"/>
      <c r="P200" s="55"/>
      <c r="Q200" s="7"/>
      <c r="R200" s="54"/>
      <c r="S200" s="55"/>
      <c r="T200" s="7"/>
      <c r="U200" s="54"/>
      <c r="V200" s="55"/>
      <c r="W200" s="7"/>
      <c r="X200" s="54"/>
      <c r="Y200" s="55"/>
      <c r="Z200" s="7"/>
      <c r="AA200" s="54"/>
      <c r="AB200" s="55"/>
      <c r="AC200" s="7"/>
      <c r="AD200" s="54"/>
      <c r="AE200" s="55"/>
      <c r="AF200" s="7"/>
      <c r="AG200" s="54"/>
      <c r="AH200" s="55"/>
      <c r="AI200" s="7"/>
      <c r="AJ200" s="54"/>
      <c r="AK200" s="55"/>
      <c r="AL200" s="7"/>
      <c r="AM200" s="54"/>
      <c r="AN200" s="55"/>
      <c r="AO200" s="7"/>
      <c r="AP200" s="54"/>
      <c r="AQ200" s="55"/>
      <c r="AR200" s="7"/>
      <c r="AS200" s="54"/>
      <c r="AT200" s="55"/>
      <c r="AV200" s="56"/>
      <c r="AW200" s="57"/>
      <c r="AX200" s="58"/>
    </row>
    <row r="201" spans="2:50" x14ac:dyDescent="0.25">
      <c r="B201" s="80"/>
      <c r="C201" s="70"/>
      <c r="D201" s="64"/>
      <c r="F201" s="65"/>
      <c r="H201" s="77"/>
      <c r="I201" s="78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V201" s="59"/>
      <c r="AW201" s="60"/>
      <c r="AX201" s="61"/>
    </row>
    <row r="202" spans="2:50" ht="11.25" customHeight="1" x14ac:dyDescent="0.25">
      <c r="B202" s="80"/>
      <c r="C202" s="70">
        <v>100</v>
      </c>
      <c r="D202" s="64" t="s">
        <v>230</v>
      </c>
      <c r="F202" s="64" t="s">
        <v>231</v>
      </c>
      <c r="H202" s="77"/>
      <c r="I202" s="78" t="s">
        <v>38</v>
      </c>
      <c r="K202" s="7"/>
      <c r="L202" s="54"/>
      <c r="M202" s="55"/>
      <c r="N202" s="7"/>
      <c r="O202" s="54"/>
      <c r="P202" s="55"/>
      <c r="Q202" s="7"/>
      <c r="R202" s="54"/>
      <c r="S202" s="55"/>
      <c r="T202" s="7"/>
      <c r="U202" s="54"/>
      <c r="V202" s="55"/>
      <c r="W202" s="7"/>
      <c r="X202" s="54"/>
      <c r="Y202" s="55"/>
      <c r="Z202" s="7"/>
      <c r="AA202" s="54"/>
      <c r="AB202" s="55"/>
      <c r="AC202" s="7"/>
      <c r="AD202" s="54"/>
      <c r="AE202" s="55"/>
      <c r="AF202" s="7"/>
      <c r="AG202" s="54"/>
      <c r="AH202" s="55"/>
      <c r="AI202" s="7"/>
      <c r="AJ202" s="54"/>
      <c r="AK202" s="55"/>
      <c r="AL202" s="7"/>
      <c r="AM202" s="54"/>
      <c r="AN202" s="55"/>
      <c r="AO202" s="7"/>
      <c r="AP202" s="54"/>
      <c r="AQ202" s="55"/>
      <c r="AR202" s="7"/>
      <c r="AS202" s="54"/>
      <c r="AT202" s="55"/>
      <c r="AV202" s="56"/>
      <c r="AW202" s="57"/>
      <c r="AX202" s="58"/>
    </row>
    <row r="203" spans="2:50" ht="11.25" customHeight="1" x14ac:dyDescent="0.25">
      <c r="B203" s="80"/>
      <c r="C203" s="70"/>
      <c r="D203" s="64"/>
      <c r="F203" s="64"/>
      <c r="H203" s="77"/>
      <c r="I203" s="78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V203" s="59"/>
      <c r="AW203" s="60"/>
      <c r="AX203" s="61"/>
    </row>
    <row r="204" spans="2:50" ht="8.25" customHeight="1" x14ac:dyDescent="0.25">
      <c r="I204" s="8"/>
    </row>
    <row r="205" spans="2:50" x14ac:dyDescent="0.25">
      <c r="B205" s="74" t="s">
        <v>232</v>
      </c>
      <c r="C205" s="70">
        <v>101</v>
      </c>
      <c r="D205" s="64" t="s">
        <v>233</v>
      </c>
      <c r="F205" s="65" t="s">
        <v>234</v>
      </c>
      <c r="H205" s="66"/>
      <c r="I205" s="67" t="s">
        <v>38</v>
      </c>
      <c r="K205" s="7"/>
      <c r="L205" s="54"/>
      <c r="M205" s="55"/>
      <c r="N205" s="7"/>
      <c r="O205" s="54"/>
      <c r="P205" s="55"/>
      <c r="Q205" s="7"/>
      <c r="R205" s="54"/>
      <c r="S205" s="55"/>
      <c r="T205" s="7"/>
      <c r="U205" s="54"/>
      <c r="V205" s="55"/>
      <c r="W205" s="7"/>
      <c r="X205" s="54"/>
      <c r="Y205" s="55"/>
      <c r="Z205" s="7"/>
      <c r="AA205" s="54"/>
      <c r="AB205" s="55"/>
      <c r="AC205" s="7"/>
      <c r="AD205" s="54"/>
      <c r="AE205" s="55"/>
      <c r="AF205" s="7"/>
      <c r="AG205" s="54"/>
      <c r="AH205" s="55"/>
      <c r="AI205" s="7"/>
      <c r="AJ205" s="54"/>
      <c r="AK205" s="55"/>
      <c r="AL205" s="7"/>
      <c r="AM205" s="54"/>
      <c r="AN205" s="55"/>
      <c r="AO205" s="7"/>
      <c r="AP205" s="54"/>
      <c r="AQ205" s="55"/>
      <c r="AR205" s="7"/>
      <c r="AS205" s="54"/>
      <c r="AT205" s="55"/>
      <c r="AV205" s="56"/>
      <c r="AW205" s="57"/>
      <c r="AX205" s="58"/>
    </row>
    <row r="206" spans="2:50" x14ac:dyDescent="0.25">
      <c r="B206" s="75"/>
      <c r="C206" s="70"/>
      <c r="D206" s="64"/>
      <c r="F206" s="65"/>
      <c r="H206" s="66"/>
      <c r="I206" s="67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V206" s="59"/>
      <c r="AW206" s="60"/>
      <c r="AX206" s="61"/>
    </row>
    <row r="207" spans="2:50" x14ac:dyDescent="0.25">
      <c r="B207" s="75"/>
      <c r="C207" s="70">
        <v>102</v>
      </c>
      <c r="D207" s="64" t="s">
        <v>235</v>
      </c>
      <c r="F207" s="65" t="s">
        <v>236</v>
      </c>
      <c r="H207" s="66"/>
      <c r="I207" s="67" t="s">
        <v>38</v>
      </c>
      <c r="K207" s="7"/>
      <c r="L207" s="54"/>
      <c r="M207" s="55"/>
      <c r="N207" s="7"/>
      <c r="O207" s="54"/>
      <c r="P207" s="55"/>
      <c r="Q207" s="7"/>
      <c r="R207" s="54"/>
      <c r="S207" s="55"/>
      <c r="T207" s="7"/>
      <c r="U207" s="54"/>
      <c r="V207" s="55"/>
      <c r="W207" s="7"/>
      <c r="X207" s="54"/>
      <c r="Y207" s="55"/>
      <c r="Z207" s="7"/>
      <c r="AA207" s="54"/>
      <c r="AB207" s="55"/>
      <c r="AC207" s="7"/>
      <c r="AD207" s="54"/>
      <c r="AE207" s="55"/>
      <c r="AF207" s="7"/>
      <c r="AG207" s="54"/>
      <c r="AH207" s="55"/>
      <c r="AI207" s="7"/>
      <c r="AJ207" s="54"/>
      <c r="AK207" s="55"/>
      <c r="AL207" s="7"/>
      <c r="AM207" s="54"/>
      <c r="AN207" s="55"/>
      <c r="AO207" s="7"/>
      <c r="AP207" s="54"/>
      <c r="AQ207" s="55"/>
      <c r="AR207" s="7"/>
      <c r="AS207" s="54"/>
      <c r="AT207" s="55"/>
      <c r="AV207" s="56"/>
      <c r="AW207" s="57"/>
      <c r="AX207" s="58"/>
    </row>
    <row r="208" spans="2:50" x14ac:dyDescent="0.25">
      <c r="B208" s="75"/>
      <c r="C208" s="70"/>
      <c r="D208" s="64"/>
      <c r="F208" s="65"/>
      <c r="H208" s="66"/>
      <c r="I208" s="67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V208" s="59"/>
      <c r="AW208" s="60"/>
      <c r="AX208" s="61"/>
    </row>
    <row r="209" spans="2:50" x14ac:dyDescent="0.25">
      <c r="B209" s="75"/>
      <c r="C209" s="70">
        <v>103</v>
      </c>
      <c r="D209" s="64" t="s">
        <v>237</v>
      </c>
      <c r="F209" s="65" t="s">
        <v>238</v>
      </c>
      <c r="H209" s="66"/>
      <c r="I209" s="67" t="s">
        <v>38</v>
      </c>
      <c r="K209" s="7"/>
      <c r="L209" s="54"/>
      <c r="M209" s="55"/>
      <c r="N209" s="7"/>
      <c r="O209" s="54"/>
      <c r="P209" s="55"/>
      <c r="Q209" s="7"/>
      <c r="R209" s="54"/>
      <c r="S209" s="55"/>
      <c r="T209" s="7"/>
      <c r="U209" s="54"/>
      <c r="V209" s="55"/>
      <c r="W209" s="7"/>
      <c r="X209" s="54"/>
      <c r="Y209" s="55"/>
      <c r="Z209" s="7"/>
      <c r="AA209" s="54"/>
      <c r="AB209" s="55"/>
      <c r="AC209" s="7"/>
      <c r="AD209" s="54"/>
      <c r="AE209" s="55"/>
      <c r="AF209" s="7"/>
      <c r="AG209" s="54"/>
      <c r="AH209" s="55"/>
      <c r="AI209" s="7"/>
      <c r="AJ209" s="54"/>
      <c r="AK209" s="55"/>
      <c r="AL209" s="7"/>
      <c r="AM209" s="54"/>
      <c r="AN209" s="55"/>
      <c r="AO209" s="7"/>
      <c r="AP209" s="54"/>
      <c r="AQ209" s="55"/>
      <c r="AR209" s="7"/>
      <c r="AS209" s="54"/>
      <c r="AT209" s="55"/>
      <c r="AV209" s="56"/>
      <c r="AW209" s="57"/>
      <c r="AX209" s="58"/>
    </row>
    <row r="210" spans="2:50" x14ac:dyDescent="0.25">
      <c r="B210" s="75"/>
      <c r="C210" s="70"/>
      <c r="D210" s="64"/>
      <c r="F210" s="65"/>
      <c r="H210" s="66"/>
      <c r="I210" s="67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V210" s="59"/>
      <c r="AW210" s="60"/>
      <c r="AX210" s="61"/>
    </row>
    <row r="211" spans="2:50" x14ac:dyDescent="0.25">
      <c r="B211" s="75"/>
      <c r="C211" s="70">
        <v>104</v>
      </c>
      <c r="D211" s="69" t="s">
        <v>239</v>
      </c>
      <c r="F211" s="65" t="s">
        <v>240</v>
      </c>
      <c r="H211" s="66"/>
      <c r="I211" s="67" t="s">
        <v>38</v>
      </c>
      <c r="K211" s="7"/>
      <c r="L211" s="54"/>
      <c r="M211" s="55"/>
      <c r="N211" s="7"/>
      <c r="O211" s="54"/>
      <c r="P211" s="55"/>
      <c r="Q211" s="7"/>
      <c r="R211" s="54"/>
      <c r="S211" s="55"/>
      <c r="T211" s="7"/>
      <c r="U211" s="54"/>
      <c r="V211" s="55"/>
      <c r="W211" s="7"/>
      <c r="X211" s="54"/>
      <c r="Y211" s="55"/>
      <c r="Z211" s="7"/>
      <c r="AA211" s="54"/>
      <c r="AB211" s="55"/>
      <c r="AC211" s="7"/>
      <c r="AD211" s="54"/>
      <c r="AE211" s="55"/>
      <c r="AF211" s="7"/>
      <c r="AG211" s="54"/>
      <c r="AH211" s="55"/>
      <c r="AI211" s="7"/>
      <c r="AJ211" s="54"/>
      <c r="AK211" s="55"/>
      <c r="AL211" s="7"/>
      <c r="AM211" s="54"/>
      <c r="AN211" s="55"/>
      <c r="AO211" s="7"/>
      <c r="AP211" s="54"/>
      <c r="AQ211" s="55"/>
      <c r="AR211" s="7"/>
      <c r="AS211" s="54"/>
      <c r="AT211" s="55"/>
      <c r="AV211" s="56"/>
      <c r="AW211" s="57"/>
      <c r="AX211" s="58"/>
    </row>
    <row r="212" spans="2:50" x14ac:dyDescent="0.25">
      <c r="B212" s="75"/>
      <c r="C212" s="70"/>
      <c r="D212" s="69"/>
      <c r="F212" s="65"/>
      <c r="H212" s="66"/>
      <c r="I212" s="67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V212" s="59"/>
      <c r="AW212" s="60"/>
      <c r="AX212" s="61"/>
    </row>
    <row r="213" spans="2:50" x14ac:dyDescent="0.25">
      <c r="B213" s="75"/>
      <c r="C213" s="72">
        <v>105</v>
      </c>
      <c r="D213" s="73" t="s">
        <v>241</v>
      </c>
      <c r="F213" s="65" t="s">
        <v>242</v>
      </c>
      <c r="H213" s="66"/>
      <c r="I213" s="67" t="s">
        <v>28</v>
      </c>
      <c r="K213" s="7"/>
      <c r="L213" s="54"/>
      <c r="M213" s="55"/>
      <c r="N213" s="7"/>
      <c r="O213" s="54"/>
      <c r="P213" s="55"/>
      <c r="Q213" s="7"/>
      <c r="R213" s="54"/>
      <c r="S213" s="55"/>
      <c r="T213" s="7"/>
      <c r="U213" s="54"/>
      <c r="V213" s="55"/>
      <c r="W213" s="7"/>
      <c r="X213" s="54"/>
      <c r="Y213" s="55"/>
      <c r="Z213" s="7"/>
      <c r="AA213" s="54"/>
      <c r="AB213" s="55"/>
      <c r="AC213" s="7"/>
      <c r="AD213" s="54"/>
      <c r="AE213" s="55"/>
      <c r="AF213" s="7"/>
      <c r="AG213" s="54"/>
      <c r="AH213" s="55"/>
      <c r="AI213" s="7"/>
      <c r="AJ213" s="54"/>
      <c r="AK213" s="55"/>
      <c r="AL213" s="7"/>
      <c r="AM213" s="54"/>
      <c r="AN213" s="55"/>
      <c r="AO213" s="7"/>
      <c r="AP213" s="54"/>
      <c r="AQ213" s="55"/>
      <c r="AR213" s="7"/>
      <c r="AS213" s="54"/>
      <c r="AT213" s="55"/>
      <c r="AV213" s="56"/>
      <c r="AW213" s="57"/>
      <c r="AX213" s="58"/>
    </row>
    <row r="214" spans="2:50" x14ac:dyDescent="0.25">
      <c r="B214" s="75"/>
      <c r="C214" s="72"/>
      <c r="D214" s="73"/>
      <c r="F214" s="65"/>
      <c r="H214" s="66"/>
      <c r="I214" s="67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V214" s="59"/>
      <c r="AW214" s="60"/>
      <c r="AX214" s="61"/>
    </row>
    <row r="215" spans="2:50" x14ac:dyDescent="0.25">
      <c r="B215" s="75"/>
      <c r="C215" s="70">
        <v>106</v>
      </c>
      <c r="D215" s="64" t="s">
        <v>243</v>
      </c>
      <c r="F215" s="65" t="s">
        <v>244</v>
      </c>
      <c r="H215" s="71">
        <v>0.95</v>
      </c>
      <c r="I215" s="67" t="s">
        <v>38</v>
      </c>
      <c r="K215" s="7"/>
      <c r="L215" s="54"/>
      <c r="M215" s="55"/>
      <c r="N215" s="7"/>
      <c r="O215" s="54"/>
      <c r="P215" s="55"/>
      <c r="Q215" s="7"/>
      <c r="R215" s="54"/>
      <c r="S215" s="55"/>
      <c r="T215" s="7"/>
      <c r="U215" s="54"/>
      <c r="V215" s="55"/>
      <c r="W215" s="7"/>
      <c r="X215" s="54"/>
      <c r="Y215" s="55"/>
      <c r="Z215" s="7"/>
      <c r="AA215" s="54"/>
      <c r="AB215" s="55"/>
      <c r="AC215" s="7"/>
      <c r="AD215" s="54"/>
      <c r="AE215" s="55"/>
      <c r="AF215" s="7"/>
      <c r="AG215" s="54"/>
      <c r="AH215" s="55"/>
      <c r="AI215" s="7"/>
      <c r="AJ215" s="54"/>
      <c r="AK215" s="55"/>
      <c r="AL215" s="7"/>
      <c r="AM215" s="54"/>
      <c r="AN215" s="55"/>
      <c r="AO215" s="7"/>
      <c r="AP215" s="54"/>
      <c r="AQ215" s="55"/>
      <c r="AR215" s="7"/>
      <c r="AS215" s="54"/>
      <c r="AT215" s="55"/>
      <c r="AV215" s="56"/>
      <c r="AW215" s="57"/>
      <c r="AX215" s="58"/>
    </row>
    <row r="216" spans="2:50" x14ac:dyDescent="0.25">
      <c r="B216" s="76"/>
      <c r="C216" s="70"/>
      <c r="D216" s="64"/>
      <c r="F216" s="65"/>
      <c r="H216" s="66"/>
      <c r="I216" s="67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V216" s="59"/>
      <c r="AW216" s="60"/>
      <c r="AX216" s="61"/>
    </row>
    <row r="217" spans="2:50" ht="8.25" customHeight="1" x14ac:dyDescent="0.25">
      <c r="I217" s="8"/>
    </row>
    <row r="218" spans="2:50" x14ac:dyDescent="0.25">
      <c r="B218" s="62" t="s">
        <v>275</v>
      </c>
      <c r="C218" s="70">
        <v>107</v>
      </c>
      <c r="D218" s="64" t="s">
        <v>245</v>
      </c>
      <c r="F218" s="65" t="s">
        <v>246</v>
      </c>
      <c r="H218" s="66"/>
      <c r="I218" s="67" t="s">
        <v>38</v>
      </c>
      <c r="K218" s="7"/>
      <c r="L218" s="54"/>
      <c r="M218" s="55"/>
      <c r="N218" s="7"/>
      <c r="O218" s="54"/>
      <c r="P218" s="55"/>
      <c r="Q218" s="7"/>
      <c r="R218" s="54"/>
      <c r="S218" s="55"/>
      <c r="T218" s="7"/>
      <c r="U218" s="54"/>
      <c r="V218" s="55"/>
      <c r="W218" s="7"/>
      <c r="X218" s="53"/>
      <c r="Y218" s="53"/>
      <c r="Z218" s="7"/>
      <c r="AA218" s="53"/>
      <c r="AB218" s="53"/>
      <c r="AC218" s="7"/>
      <c r="AD218" s="53"/>
      <c r="AE218" s="53"/>
      <c r="AF218" s="7"/>
      <c r="AG218" s="53"/>
      <c r="AH218" s="53"/>
      <c r="AI218" s="7"/>
      <c r="AJ218" s="53"/>
      <c r="AK218" s="53"/>
      <c r="AL218" s="7"/>
      <c r="AM218" s="54"/>
      <c r="AN218" s="55"/>
      <c r="AO218" s="7"/>
      <c r="AP218" s="54"/>
      <c r="AQ218" s="55"/>
      <c r="AR218" s="7"/>
      <c r="AS218" s="54"/>
      <c r="AT218" s="55"/>
      <c r="AV218" s="56"/>
      <c r="AW218" s="57"/>
      <c r="AX218" s="58"/>
    </row>
    <row r="219" spans="2:50" x14ac:dyDescent="0.25">
      <c r="B219" s="62"/>
      <c r="C219" s="70"/>
      <c r="D219" s="64"/>
      <c r="F219" s="65"/>
      <c r="H219" s="66"/>
      <c r="I219" s="67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V219" s="59"/>
      <c r="AW219" s="60"/>
      <c r="AX219" s="61"/>
    </row>
    <row r="220" spans="2:50" x14ac:dyDescent="0.25">
      <c r="B220" s="62"/>
      <c r="C220" s="70">
        <v>108</v>
      </c>
      <c r="D220" s="64" t="s">
        <v>247</v>
      </c>
      <c r="F220" s="65" t="s">
        <v>248</v>
      </c>
      <c r="H220" s="66"/>
      <c r="I220" s="67" t="s">
        <v>38</v>
      </c>
      <c r="K220" s="7"/>
      <c r="L220" s="54"/>
      <c r="M220" s="55"/>
      <c r="N220" s="7"/>
      <c r="O220" s="54"/>
      <c r="P220" s="55"/>
      <c r="Q220" s="7"/>
      <c r="R220" s="54"/>
      <c r="S220" s="55"/>
      <c r="T220" s="7"/>
      <c r="U220" s="54"/>
      <c r="V220" s="55"/>
      <c r="W220" s="7"/>
      <c r="X220" s="53"/>
      <c r="Y220" s="53"/>
      <c r="Z220" s="7"/>
      <c r="AA220" s="53"/>
      <c r="AB220" s="53"/>
      <c r="AC220" s="7"/>
      <c r="AD220" s="53"/>
      <c r="AE220" s="53"/>
      <c r="AF220" s="7"/>
      <c r="AG220" s="53"/>
      <c r="AH220" s="53"/>
      <c r="AI220" s="7"/>
      <c r="AJ220" s="53"/>
      <c r="AK220" s="53"/>
      <c r="AL220" s="7"/>
      <c r="AM220" s="54"/>
      <c r="AN220" s="55"/>
      <c r="AO220" s="7"/>
      <c r="AP220" s="54"/>
      <c r="AQ220" s="55"/>
      <c r="AR220" s="7"/>
      <c r="AS220" s="54"/>
      <c r="AT220" s="55"/>
      <c r="AV220" s="56"/>
      <c r="AW220" s="57"/>
      <c r="AX220" s="58"/>
    </row>
    <row r="221" spans="2:50" x14ac:dyDescent="0.25">
      <c r="B221" s="62"/>
      <c r="C221" s="70"/>
      <c r="D221" s="64"/>
      <c r="F221" s="65"/>
      <c r="H221" s="66"/>
      <c r="I221" s="67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V221" s="59"/>
      <c r="AW221" s="60"/>
      <c r="AX221" s="61"/>
    </row>
    <row r="222" spans="2:50" x14ac:dyDescent="0.25">
      <c r="B222" s="62"/>
      <c r="C222" s="63">
        <v>109</v>
      </c>
      <c r="D222" s="64" t="s">
        <v>249</v>
      </c>
      <c r="F222" s="65" t="s">
        <v>250</v>
      </c>
      <c r="H222" s="66"/>
      <c r="I222" s="67" t="s">
        <v>38</v>
      </c>
      <c r="K222" s="7"/>
      <c r="L222" s="54"/>
      <c r="M222" s="55"/>
      <c r="N222" s="7"/>
      <c r="O222" s="54"/>
      <c r="P222" s="55"/>
      <c r="Q222" s="7"/>
      <c r="R222" s="54"/>
      <c r="S222" s="55"/>
      <c r="T222" s="7"/>
      <c r="U222" s="54"/>
      <c r="V222" s="55"/>
      <c r="W222" s="7"/>
      <c r="X222" s="53"/>
      <c r="Y222" s="53"/>
      <c r="Z222" s="7"/>
      <c r="AA222" s="53"/>
      <c r="AB222" s="53"/>
      <c r="AC222" s="7"/>
      <c r="AD222" s="53"/>
      <c r="AE222" s="53"/>
      <c r="AF222" s="7"/>
      <c r="AG222" s="53"/>
      <c r="AH222" s="53"/>
      <c r="AI222" s="7"/>
      <c r="AJ222" s="53"/>
      <c r="AK222" s="53"/>
      <c r="AL222" s="7"/>
      <c r="AM222" s="54"/>
      <c r="AN222" s="55"/>
      <c r="AO222" s="7"/>
      <c r="AP222" s="54"/>
      <c r="AQ222" s="55"/>
      <c r="AR222" s="7"/>
      <c r="AS222" s="54"/>
      <c r="AT222" s="55"/>
      <c r="AV222" s="56"/>
      <c r="AW222" s="57"/>
      <c r="AX222" s="58"/>
    </row>
    <row r="223" spans="2:50" x14ac:dyDescent="0.25">
      <c r="B223" s="62"/>
      <c r="C223" s="63"/>
      <c r="D223" s="64"/>
      <c r="F223" s="65"/>
      <c r="H223" s="66"/>
      <c r="I223" s="67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V223" s="59"/>
      <c r="AW223" s="60"/>
      <c r="AX223" s="61"/>
    </row>
    <row r="224" spans="2:50" x14ac:dyDescent="0.25">
      <c r="B224" s="62"/>
      <c r="C224" s="68">
        <v>110</v>
      </c>
      <c r="D224" s="64" t="s">
        <v>251</v>
      </c>
      <c r="F224" s="65" t="s">
        <v>252</v>
      </c>
      <c r="H224" s="66"/>
      <c r="I224" s="67" t="s">
        <v>38</v>
      </c>
      <c r="K224" s="7"/>
      <c r="L224" s="54"/>
      <c r="M224" s="55"/>
      <c r="N224" s="7"/>
      <c r="O224" s="54"/>
      <c r="P224" s="55"/>
      <c r="Q224" s="7"/>
      <c r="R224" s="54"/>
      <c r="S224" s="55"/>
      <c r="T224" s="7"/>
      <c r="U224" s="54"/>
      <c r="V224" s="55"/>
      <c r="W224" s="7"/>
      <c r="X224" s="53"/>
      <c r="Y224" s="53"/>
      <c r="Z224" s="7"/>
      <c r="AA224" s="53"/>
      <c r="AB224" s="53"/>
      <c r="AC224" s="7"/>
      <c r="AD224" s="53"/>
      <c r="AE224" s="53"/>
      <c r="AF224" s="7"/>
      <c r="AG224" s="53"/>
      <c r="AH224" s="53"/>
      <c r="AI224" s="7"/>
      <c r="AJ224" s="53"/>
      <c r="AK224" s="53"/>
      <c r="AL224" s="7"/>
      <c r="AM224" s="54"/>
      <c r="AN224" s="55"/>
      <c r="AO224" s="7"/>
      <c r="AP224" s="54"/>
      <c r="AQ224" s="55"/>
      <c r="AR224" s="7"/>
      <c r="AS224" s="54"/>
      <c r="AT224" s="55"/>
      <c r="AV224" s="56"/>
      <c r="AW224" s="57"/>
      <c r="AX224" s="58"/>
    </row>
    <row r="225" spans="2:50" x14ac:dyDescent="0.25">
      <c r="B225" s="62"/>
      <c r="C225" s="68"/>
      <c r="D225" s="64"/>
      <c r="F225" s="65"/>
      <c r="H225" s="66"/>
      <c r="I225" s="67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V225" s="59"/>
      <c r="AW225" s="60"/>
      <c r="AX225" s="61"/>
    </row>
    <row r="226" spans="2:50" x14ac:dyDescent="0.25">
      <c r="B226" s="62"/>
      <c r="C226" s="63">
        <v>111</v>
      </c>
      <c r="D226" s="69" t="s">
        <v>253</v>
      </c>
      <c r="F226" s="65" t="s">
        <v>254</v>
      </c>
      <c r="H226" s="66"/>
      <c r="I226" s="67" t="s">
        <v>38</v>
      </c>
      <c r="K226" s="7"/>
      <c r="L226" s="54"/>
      <c r="M226" s="55"/>
      <c r="N226" s="7"/>
      <c r="O226" s="54"/>
      <c r="P226" s="55"/>
      <c r="Q226" s="7"/>
      <c r="R226" s="54"/>
      <c r="S226" s="55"/>
      <c r="T226" s="7"/>
      <c r="U226" s="54"/>
      <c r="V226" s="55"/>
      <c r="W226" s="7"/>
      <c r="X226" s="53"/>
      <c r="Y226" s="53"/>
      <c r="Z226" s="7"/>
      <c r="AA226" s="53"/>
      <c r="AB226" s="53"/>
      <c r="AC226" s="7"/>
      <c r="AD226" s="53"/>
      <c r="AE226" s="53"/>
      <c r="AF226" s="7"/>
      <c r="AG226" s="53"/>
      <c r="AH226" s="53"/>
      <c r="AI226" s="7"/>
      <c r="AJ226" s="53"/>
      <c r="AK226" s="53"/>
      <c r="AL226" s="7"/>
      <c r="AM226" s="54"/>
      <c r="AN226" s="55"/>
      <c r="AO226" s="7"/>
      <c r="AP226" s="54"/>
      <c r="AQ226" s="55"/>
      <c r="AR226" s="7"/>
      <c r="AS226" s="54"/>
      <c r="AT226" s="55"/>
      <c r="AV226" s="56"/>
      <c r="AW226" s="57"/>
      <c r="AX226" s="58"/>
    </row>
    <row r="227" spans="2:50" x14ac:dyDescent="0.25">
      <c r="B227" s="62"/>
      <c r="C227" s="63"/>
      <c r="D227" s="69"/>
      <c r="F227" s="65"/>
      <c r="H227" s="66"/>
      <c r="I227" s="67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V227" s="59"/>
      <c r="AW227" s="60"/>
      <c r="AX227" s="61"/>
    </row>
    <row r="228" spans="2:50" x14ac:dyDescent="0.25">
      <c r="B228" s="62"/>
      <c r="C228" s="68">
        <v>112</v>
      </c>
      <c r="D228" s="69" t="s">
        <v>255</v>
      </c>
      <c r="F228" s="65" t="s">
        <v>256</v>
      </c>
      <c r="H228" s="66"/>
      <c r="I228" s="67" t="s">
        <v>38</v>
      </c>
      <c r="K228" s="7"/>
      <c r="L228" s="54"/>
      <c r="M228" s="55"/>
      <c r="N228" s="7"/>
      <c r="O228" s="54"/>
      <c r="P228" s="55"/>
      <c r="Q228" s="7"/>
      <c r="R228" s="54"/>
      <c r="S228" s="55"/>
      <c r="T228" s="7"/>
      <c r="U228" s="54"/>
      <c r="V228" s="55"/>
      <c r="W228" s="7"/>
      <c r="X228" s="53"/>
      <c r="Y228" s="53"/>
      <c r="Z228" s="7"/>
      <c r="AA228" s="53"/>
      <c r="AB228" s="53"/>
      <c r="AC228" s="7"/>
      <c r="AD228" s="53"/>
      <c r="AE228" s="53"/>
      <c r="AF228" s="7"/>
      <c r="AG228" s="53"/>
      <c r="AH228" s="53"/>
      <c r="AI228" s="7"/>
      <c r="AJ228" s="54"/>
      <c r="AK228" s="55"/>
      <c r="AL228" s="7"/>
      <c r="AM228" s="54"/>
      <c r="AN228" s="55"/>
      <c r="AO228" s="7"/>
      <c r="AP228" s="54"/>
      <c r="AQ228" s="55"/>
      <c r="AR228" s="7"/>
      <c r="AS228" s="54"/>
      <c r="AT228" s="55"/>
      <c r="AV228" s="56"/>
      <c r="AW228" s="57"/>
      <c r="AX228" s="58"/>
    </row>
    <row r="229" spans="2:50" x14ac:dyDescent="0.25">
      <c r="B229" s="62"/>
      <c r="C229" s="68"/>
      <c r="D229" s="69"/>
      <c r="F229" s="65"/>
      <c r="H229" s="66"/>
      <c r="I229" s="67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V229" s="59"/>
      <c r="AW229" s="60"/>
      <c r="AX229" s="61"/>
    </row>
    <row r="230" spans="2:50" ht="6.75" customHeight="1" x14ac:dyDescent="0.25">
      <c r="I230" s="8"/>
    </row>
    <row r="231" spans="2:50" ht="18.75" customHeight="1" x14ac:dyDescent="0.25">
      <c r="B231" s="62" t="s">
        <v>257</v>
      </c>
      <c r="C231" s="63">
        <v>113</v>
      </c>
      <c r="D231" s="64" t="s">
        <v>258</v>
      </c>
      <c r="F231" s="65" t="s">
        <v>259</v>
      </c>
      <c r="H231" s="66"/>
      <c r="I231" s="67" t="s">
        <v>38</v>
      </c>
      <c r="K231" s="7"/>
      <c r="L231" s="54"/>
      <c r="M231" s="55"/>
      <c r="N231" s="7"/>
      <c r="O231" s="54"/>
      <c r="P231" s="55"/>
      <c r="Q231" s="7"/>
      <c r="R231" s="54"/>
      <c r="S231" s="55"/>
      <c r="T231" s="7"/>
      <c r="U231" s="54"/>
      <c r="V231" s="55"/>
      <c r="W231" s="7"/>
      <c r="X231" s="54"/>
      <c r="Y231" s="55"/>
      <c r="Z231" s="7"/>
      <c r="AA231" s="54"/>
      <c r="AB231" s="55"/>
      <c r="AC231" s="7"/>
      <c r="AD231" s="54"/>
      <c r="AE231" s="55"/>
      <c r="AF231" s="7"/>
      <c r="AG231" s="54"/>
      <c r="AH231" s="55"/>
      <c r="AI231" s="7"/>
      <c r="AJ231" s="54"/>
      <c r="AK231" s="55"/>
      <c r="AL231" s="7"/>
      <c r="AM231" s="54"/>
      <c r="AN231" s="55"/>
      <c r="AO231" s="7"/>
      <c r="AP231" s="54"/>
      <c r="AQ231" s="55"/>
      <c r="AR231" s="7"/>
      <c r="AS231" s="54"/>
      <c r="AT231" s="55"/>
      <c r="AV231" s="56"/>
      <c r="AW231" s="57"/>
      <c r="AX231" s="58"/>
    </row>
    <row r="232" spans="2:50" ht="18.75" customHeight="1" x14ac:dyDescent="0.25">
      <c r="B232" s="62"/>
      <c r="C232" s="63"/>
      <c r="D232" s="64"/>
      <c r="F232" s="65"/>
      <c r="H232" s="66"/>
      <c r="I232" s="67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V232" s="59"/>
      <c r="AW232" s="60"/>
      <c r="AX232" s="61"/>
    </row>
    <row r="233" spans="2:50" ht="18.75" customHeight="1" x14ac:dyDescent="0.25">
      <c r="B233" s="62"/>
      <c r="C233" s="63">
        <v>114</v>
      </c>
      <c r="D233" s="64" t="s">
        <v>260</v>
      </c>
      <c r="F233" s="65" t="s">
        <v>261</v>
      </c>
      <c r="H233" s="66"/>
      <c r="I233" s="67" t="s">
        <v>38</v>
      </c>
      <c r="K233" s="7"/>
      <c r="L233" s="54"/>
      <c r="M233" s="55"/>
      <c r="N233" s="7"/>
      <c r="O233" s="54"/>
      <c r="P233" s="55"/>
      <c r="Q233" s="7"/>
      <c r="R233" s="54"/>
      <c r="S233" s="55"/>
      <c r="T233" s="7"/>
      <c r="U233" s="54"/>
      <c r="V233" s="55"/>
      <c r="W233" s="7"/>
      <c r="X233" s="54"/>
      <c r="Y233" s="55"/>
      <c r="Z233" s="7"/>
      <c r="AA233" s="54"/>
      <c r="AB233" s="55"/>
      <c r="AC233" s="7"/>
      <c r="AD233" s="54"/>
      <c r="AE233" s="55"/>
      <c r="AF233" s="7"/>
      <c r="AG233" s="54"/>
      <c r="AH233" s="55"/>
      <c r="AI233" s="7"/>
      <c r="AJ233" s="54"/>
      <c r="AK233" s="55"/>
      <c r="AL233" s="7"/>
      <c r="AM233" s="54"/>
      <c r="AN233" s="55"/>
      <c r="AO233" s="7"/>
      <c r="AP233" s="54"/>
      <c r="AQ233" s="55"/>
      <c r="AR233" s="7"/>
      <c r="AS233" s="54"/>
      <c r="AT233" s="55"/>
      <c r="AV233" s="56"/>
      <c r="AW233" s="57"/>
      <c r="AX233" s="58"/>
    </row>
    <row r="234" spans="2:50" ht="18.75" customHeight="1" x14ac:dyDescent="0.25">
      <c r="B234" s="62"/>
      <c r="C234" s="63"/>
      <c r="D234" s="64"/>
      <c r="F234" s="65"/>
      <c r="H234" s="66"/>
      <c r="I234" s="67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V234" s="59"/>
      <c r="AW234" s="60"/>
      <c r="AX234" s="61"/>
    </row>
  </sheetData>
  <protectedRanges>
    <protectedRange sqref="I5:P5 B5:G5" name="Rango15_1_1_1_1_2"/>
    <protectedRange sqref="I5:T5 B5:G5" name="Rango16_1_1_1_1_2"/>
  </protectedRanges>
  <mergeCells count="3169"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39997558519241921"/>
  </sheetPr>
  <dimension ref="A1:RP189"/>
  <sheetViews>
    <sheetView zoomScale="71" zoomScaleNormal="71" workbookViewId="0">
      <pane xSplit="6" ySplit="8" topLeftCell="G9" activePane="bottomRight" state="frozen"/>
      <selection pane="topRight" activeCell="G1" sqref="G1"/>
      <selection pane="bottomLeft" activeCell="A9" sqref="A9"/>
      <selection pane="bottomRight" activeCell="O5" sqref="O5"/>
    </sheetView>
  </sheetViews>
  <sheetFormatPr baseColWidth="10" defaultColWidth="10.85546875" defaultRowHeight="15" x14ac:dyDescent="0.2"/>
  <cols>
    <col min="1" max="1" width="6.140625" style="44" customWidth="1"/>
    <col min="2" max="2" width="4.28515625" style="32" customWidth="1"/>
    <col min="3" max="3" width="58.85546875" style="36" customWidth="1"/>
    <col min="4" max="4" width="47.5703125" style="42" customWidth="1"/>
    <col min="5" max="5" width="57.7109375" style="29" hidden="1" customWidth="1"/>
    <col min="6" max="6" width="9.140625" style="29" customWidth="1"/>
    <col min="7" max="7" width="13.28515625" style="29" customWidth="1"/>
    <col min="8" max="31" width="10.85546875" style="32"/>
    <col min="32" max="16384" width="10.85546875" style="29"/>
  </cols>
  <sheetData>
    <row r="1" spans="1:484" x14ac:dyDescent="0.2">
      <c r="A1" s="43"/>
      <c r="C1" s="35"/>
      <c r="D1" s="40"/>
      <c r="E1" s="32"/>
      <c r="F1" s="32"/>
      <c r="G1" s="32"/>
    </row>
    <row r="2" spans="1:484" ht="21" customHeight="1" x14ac:dyDescent="0.2">
      <c r="A2" s="316" t="s">
        <v>501</v>
      </c>
      <c r="B2" s="316"/>
      <c r="C2" s="316"/>
      <c r="D2" s="316"/>
      <c r="E2" s="316"/>
      <c r="F2" s="316"/>
      <c r="G2" s="316"/>
    </row>
    <row r="3" spans="1:484" ht="20.100000000000001" customHeight="1" x14ac:dyDescent="0.25">
      <c r="A3" s="315" t="s">
        <v>1</v>
      </c>
      <c r="B3" s="315"/>
      <c r="C3" s="315"/>
      <c r="D3" s="315"/>
      <c r="E3" s="315"/>
      <c r="F3" s="315"/>
      <c r="G3" s="315"/>
    </row>
    <row r="4" spans="1:484" ht="20.100000000000001" customHeight="1" x14ac:dyDescent="0.25">
      <c r="A4" s="314" t="s">
        <v>289</v>
      </c>
      <c r="B4" s="314"/>
      <c r="C4" s="314"/>
      <c r="D4" s="314"/>
      <c r="E4" s="314"/>
      <c r="F4" s="314"/>
      <c r="G4" s="314"/>
    </row>
    <row r="5" spans="1:484" ht="20.100000000000001" customHeight="1" x14ac:dyDescent="0.25">
      <c r="A5" s="314" t="s">
        <v>290</v>
      </c>
      <c r="B5" s="314"/>
      <c r="C5" s="314"/>
      <c r="D5" s="314"/>
      <c r="E5" s="314"/>
      <c r="F5" s="314"/>
      <c r="G5" s="314"/>
    </row>
    <row r="6" spans="1:484" ht="20.100000000000001" customHeight="1" thickBot="1" x14ac:dyDescent="0.3">
      <c r="A6" s="41"/>
      <c r="B6" s="34"/>
      <c r="C6" s="313" t="s">
        <v>529</v>
      </c>
      <c r="D6" s="313"/>
      <c r="E6" s="34"/>
      <c r="F6" s="34"/>
      <c r="G6" s="34"/>
    </row>
    <row r="7" spans="1:484" ht="27.75" customHeight="1" x14ac:dyDescent="0.2">
      <c r="A7" s="334" t="s">
        <v>502</v>
      </c>
      <c r="B7" s="336" t="s">
        <v>4</v>
      </c>
      <c r="C7" s="338" t="s">
        <v>5</v>
      </c>
      <c r="D7" s="317" t="s">
        <v>6</v>
      </c>
      <c r="E7" s="317" t="s">
        <v>327</v>
      </c>
      <c r="F7" s="317" t="s">
        <v>7</v>
      </c>
      <c r="G7" s="317" t="s">
        <v>8</v>
      </c>
      <c r="H7" s="589" t="s">
        <v>18</v>
      </c>
      <c r="I7" s="589"/>
      <c r="J7" s="589"/>
      <c r="K7" s="589" t="s">
        <v>19</v>
      </c>
      <c r="L7" s="589"/>
      <c r="M7" s="589"/>
      <c r="N7" s="589" t="s">
        <v>20</v>
      </c>
      <c r="O7" s="589"/>
      <c r="P7" s="589"/>
    </row>
    <row r="8" spans="1:484" ht="13.5" customHeight="1" thickBot="1" x14ac:dyDescent="0.25">
      <c r="A8" s="335"/>
      <c r="B8" s="337"/>
      <c r="C8" s="339"/>
      <c r="D8" s="318"/>
      <c r="E8" s="318"/>
      <c r="F8" s="318"/>
      <c r="G8" s="318"/>
      <c r="H8" s="45" t="s">
        <v>22</v>
      </c>
      <c r="I8" s="630" t="s">
        <v>23</v>
      </c>
      <c r="J8" s="631"/>
      <c r="K8" s="45" t="s">
        <v>22</v>
      </c>
      <c r="L8" s="630" t="s">
        <v>23</v>
      </c>
      <c r="M8" s="631"/>
      <c r="N8" s="45" t="s">
        <v>22</v>
      </c>
      <c r="O8" s="630" t="s">
        <v>23</v>
      </c>
      <c r="P8" s="631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</row>
    <row r="9" spans="1:484" ht="27.95" customHeight="1" x14ac:dyDescent="0.2">
      <c r="A9" s="319" t="s">
        <v>24</v>
      </c>
      <c r="B9" s="322">
        <v>1</v>
      </c>
      <c r="C9" s="324" t="s">
        <v>25</v>
      </c>
      <c r="D9" s="326" t="s">
        <v>505</v>
      </c>
      <c r="E9" s="328" t="s">
        <v>328</v>
      </c>
      <c r="F9" s="330" t="s">
        <v>27</v>
      </c>
      <c r="G9" s="332" t="s">
        <v>28</v>
      </c>
      <c r="H9" s="46">
        <v>4</v>
      </c>
      <c r="I9" s="626">
        <v>964</v>
      </c>
      <c r="J9" s="627"/>
      <c r="K9" s="46">
        <v>5</v>
      </c>
      <c r="L9" s="626">
        <v>886</v>
      </c>
      <c r="M9" s="627"/>
      <c r="N9" s="46">
        <v>2</v>
      </c>
      <c r="O9" s="626">
        <v>892</v>
      </c>
      <c r="P9" s="627"/>
    </row>
    <row r="10" spans="1:484" ht="30" customHeight="1" x14ac:dyDescent="0.2">
      <c r="A10" s="320"/>
      <c r="B10" s="323"/>
      <c r="C10" s="325"/>
      <c r="D10" s="327"/>
      <c r="E10" s="329"/>
      <c r="F10" s="331"/>
      <c r="G10" s="333"/>
      <c r="H10" s="629">
        <f t="shared" ref="H10" si="0">(H9/I9)*100</f>
        <v>0.41493775933609961</v>
      </c>
      <c r="I10" s="629"/>
      <c r="J10" s="629"/>
      <c r="K10" s="629">
        <f t="shared" ref="K10" si="1">(K9/L9)*100</f>
        <v>0.56433408577878108</v>
      </c>
      <c r="L10" s="629"/>
      <c r="M10" s="629"/>
      <c r="N10" s="629">
        <f t="shared" ref="N10" si="2">(N9/O9)*100</f>
        <v>0.22421524663677131</v>
      </c>
      <c r="O10" s="629"/>
      <c r="P10" s="629"/>
    </row>
    <row r="11" spans="1:484" ht="27.95" customHeight="1" x14ac:dyDescent="0.2">
      <c r="A11" s="320"/>
      <c r="B11" s="323">
        <v>2</v>
      </c>
      <c r="C11" s="325" t="s">
        <v>29</v>
      </c>
      <c r="D11" s="340" t="s">
        <v>299</v>
      </c>
      <c r="E11" s="329" t="s">
        <v>329</v>
      </c>
      <c r="F11" s="331" t="s">
        <v>27</v>
      </c>
      <c r="G11" s="345" t="s">
        <v>28</v>
      </c>
      <c r="H11" s="46">
        <v>14</v>
      </c>
      <c r="I11" s="626">
        <v>964</v>
      </c>
      <c r="J11" s="627"/>
      <c r="K11" s="46">
        <v>30</v>
      </c>
      <c r="L11" s="626">
        <v>886</v>
      </c>
      <c r="M11" s="627"/>
      <c r="N11" s="46">
        <v>19</v>
      </c>
      <c r="O11" s="626">
        <v>892</v>
      </c>
      <c r="P11" s="627"/>
    </row>
    <row r="12" spans="1:484" ht="16.5" customHeight="1" x14ac:dyDescent="0.2">
      <c r="A12" s="320"/>
      <c r="B12" s="323"/>
      <c r="C12" s="325"/>
      <c r="D12" s="340"/>
      <c r="E12" s="329"/>
      <c r="F12" s="331"/>
      <c r="G12" s="333"/>
      <c r="H12" s="628">
        <f t="shared" ref="H12" si="3">(H11/I11)*100</f>
        <v>1.4522821576763485</v>
      </c>
      <c r="I12" s="628"/>
      <c r="J12" s="628"/>
      <c r="K12" s="628">
        <f t="shared" ref="K12" si="4">(K11/L11)*100</f>
        <v>3.3860045146726865</v>
      </c>
      <c r="L12" s="628"/>
      <c r="M12" s="628"/>
      <c r="N12" s="628">
        <f t="shared" ref="N12" si="5">(N11/O11)*100</f>
        <v>2.1300448430493271</v>
      </c>
      <c r="O12" s="628"/>
      <c r="P12" s="628"/>
    </row>
    <row r="13" spans="1:484" ht="27.95" customHeight="1" x14ac:dyDescent="0.2">
      <c r="A13" s="320"/>
      <c r="B13" s="323">
        <v>3</v>
      </c>
      <c r="C13" s="325" t="s">
        <v>439</v>
      </c>
      <c r="D13" s="340" t="s">
        <v>521</v>
      </c>
      <c r="E13" s="343" t="s">
        <v>330</v>
      </c>
      <c r="F13" s="344"/>
      <c r="G13" s="345" t="s">
        <v>28</v>
      </c>
      <c r="H13" s="46">
        <v>1</v>
      </c>
      <c r="I13" s="626">
        <v>819</v>
      </c>
      <c r="J13" s="627"/>
      <c r="K13" s="46">
        <v>0</v>
      </c>
      <c r="L13" s="626">
        <v>1076</v>
      </c>
      <c r="M13" s="627"/>
      <c r="N13" s="46">
        <v>0</v>
      </c>
      <c r="O13" s="626">
        <v>950</v>
      </c>
      <c r="P13" s="627"/>
    </row>
    <row r="14" spans="1:484" ht="21" customHeight="1" x14ac:dyDescent="0.2">
      <c r="A14" s="320"/>
      <c r="B14" s="323"/>
      <c r="C14" s="325"/>
      <c r="D14" s="340"/>
      <c r="E14" s="343"/>
      <c r="F14" s="344"/>
      <c r="G14" s="333"/>
      <c r="H14" s="633">
        <f>(H13/I13)*1000</f>
        <v>1.2210012210012211</v>
      </c>
      <c r="I14" s="633"/>
      <c r="J14" s="633"/>
      <c r="K14" s="633">
        <f>(K13/L13)*1000</f>
        <v>0</v>
      </c>
      <c r="L14" s="633"/>
      <c r="M14" s="633"/>
      <c r="N14" s="633">
        <f>(N13/O13)*1000</f>
        <v>0</v>
      </c>
      <c r="O14" s="633"/>
      <c r="P14" s="633"/>
    </row>
    <row r="15" spans="1:484" ht="27.95" customHeight="1" x14ac:dyDescent="0.2">
      <c r="A15" s="320"/>
      <c r="B15" s="323">
        <v>4</v>
      </c>
      <c r="C15" s="325" t="s">
        <v>441</v>
      </c>
      <c r="D15" s="340" t="s">
        <v>475</v>
      </c>
      <c r="E15" s="343" t="s">
        <v>339</v>
      </c>
      <c r="F15" s="344"/>
      <c r="G15" s="345" t="s">
        <v>28</v>
      </c>
      <c r="H15" s="46">
        <v>14</v>
      </c>
      <c r="I15" s="626">
        <v>874</v>
      </c>
      <c r="J15" s="627"/>
      <c r="K15" s="46">
        <v>15</v>
      </c>
      <c r="L15" s="626">
        <v>796</v>
      </c>
      <c r="M15" s="627"/>
      <c r="N15" s="46">
        <v>18</v>
      </c>
      <c r="O15" s="626">
        <v>922</v>
      </c>
      <c r="P15" s="627"/>
    </row>
    <row r="16" spans="1:484" ht="21.75" customHeight="1" x14ac:dyDescent="0.2">
      <c r="A16" s="320"/>
      <c r="B16" s="323"/>
      <c r="C16" s="325"/>
      <c r="D16" s="340"/>
      <c r="E16" s="343"/>
      <c r="F16" s="344"/>
      <c r="G16" s="333"/>
      <c r="H16" s="632">
        <f>(H15/I15)*1000</f>
        <v>16.018306636155607</v>
      </c>
      <c r="I16" s="632"/>
      <c r="J16" s="632"/>
      <c r="K16" s="632">
        <f>(K15/L15)*1000</f>
        <v>18.844221105527637</v>
      </c>
      <c r="L16" s="632"/>
      <c r="M16" s="632"/>
      <c r="N16" s="632">
        <f>(N15/O15)*1000</f>
        <v>19.522776572668114</v>
      </c>
      <c r="O16" s="632"/>
      <c r="P16" s="632"/>
    </row>
    <row r="17" spans="1:16" ht="27.95" customHeight="1" x14ac:dyDescent="0.2">
      <c r="A17" s="320"/>
      <c r="B17" s="323">
        <v>5</v>
      </c>
      <c r="C17" s="325" t="s">
        <v>36</v>
      </c>
      <c r="D17" s="340" t="s">
        <v>37</v>
      </c>
      <c r="E17" s="329" t="s">
        <v>331</v>
      </c>
      <c r="F17" s="331" t="s">
        <v>55</v>
      </c>
      <c r="G17" s="341" t="s">
        <v>38</v>
      </c>
      <c r="H17" s="46">
        <v>43</v>
      </c>
      <c r="I17" s="626">
        <v>964</v>
      </c>
      <c r="J17" s="627"/>
      <c r="K17" s="46">
        <v>46</v>
      </c>
      <c r="L17" s="626">
        <v>886</v>
      </c>
      <c r="M17" s="627"/>
      <c r="N17" s="46">
        <v>15</v>
      </c>
      <c r="O17" s="626">
        <v>892</v>
      </c>
      <c r="P17" s="627"/>
    </row>
    <row r="18" spans="1:16" ht="19.5" customHeight="1" x14ac:dyDescent="0.2">
      <c r="A18" s="320"/>
      <c r="B18" s="323"/>
      <c r="C18" s="325"/>
      <c r="D18" s="340"/>
      <c r="E18" s="329"/>
      <c r="F18" s="331"/>
      <c r="G18" s="342"/>
      <c r="H18" s="628">
        <f t="shared" ref="H18" si="6">(H17/I17)*100</f>
        <v>4.4605809128630707</v>
      </c>
      <c r="I18" s="628"/>
      <c r="J18" s="628"/>
      <c r="K18" s="628">
        <f t="shared" ref="K18" si="7">(K17/L17)*100</f>
        <v>5.1918735891647856</v>
      </c>
      <c r="L18" s="628"/>
      <c r="M18" s="628"/>
      <c r="N18" s="628">
        <f t="shared" ref="N18" si="8">(N17/O17)*100</f>
        <v>1.6816143497757847</v>
      </c>
      <c r="O18" s="628"/>
      <c r="P18" s="628"/>
    </row>
    <row r="19" spans="1:16" ht="27.95" customHeight="1" x14ac:dyDescent="0.2">
      <c r="A19" s="320"/>
      <c r="B19" s="323">
        <v>6</v>
      </c>
      <c r="C19" s="325" t="s">
        <v>39</v>
      </c>
      <c r="D19" s="340" t="s">
        <v>40</v>
      </c>
      <c r="E19" s="347" t="s">
        <v>332</v>
      </c>
      <c r="F19" s="331" t="s">
        <v>326</v>
      </c>
      <c r="G19" s="341" t="s">
        <v>38</v>
      </c>
      <c r="H19" s="46">
        <v>1</v>
      </c>
      <c r="I19" s="626">
        <v>964</v>
      </c>
      <c r="J19" s="627"/>
      <c r="K19" s="46">
        <v>0</v>
      </c>
      <c r="L19" s="626">
        <v>886</v>
      </c>
      <c r="M19" s="627"/>
      <c r="N19" s="46">
        <v>1</v>
      </c>
      <c r="O19" s="626">
        <v>892</v>
      </c>
      <c r="P19" s="627"/>
    </row>
    <row r="20" spans="1:16" ht="22.5" customHeight="1" x14ac:dyDescent="0.2">
      <c r="A20" s="320"/>
      <c r="B20" s="323"/>
      <c r="C20" s="325"/>
      <c r="D20" s="340"/>
      <c r="E20" s="347"/>
      <c r="F20" s="331"/>
      <c r="G20" s="342"/>
      <c r="H20" s="634">
        <f t="shared" ref="H20" si="9">(H19/I19)*100</f>
        <v>0.1037344398340249</v>
      </c>
      <c r="I20" s="634"/>
      <c r="J20" s="634"/>
      <c r="K20" s="634">
        <f t="shared" ref="K20" si="10">(K19/L19)*100</f>
        <v>0</v>
      </c>
      <c r="L20" s="634"/>
      <c r="M20" s="634"/>
      <c r="N20" s="634">
        <f t="shared" ref="N20" si="11">(N19/O19)*100</f>
        <v>0.11210762331838565</v>
      </c>
      <c r="O20" s="634"/>
      <c r="P20" s="634"/>
    </row>
    <row r="21" spans="1:16" ht="27.95" customHeight="1" x14ac:dyDescent="0.2">
      <c r="A21" s="320"/>
      <c r="B21" s="323">
        <v>7</v>
      </c>
      <c r="C21" s="325" t="s">
        <v>41</v>
      </c>
      <c r="D21" s="340" t="s">
        <v>42</v>
      </c>
      <c r="E21" s="347" t="s">
        <v>333</v>
      </c>
      <c r="F21" s="331" t="s">
        <v>281</v>
      </c>
      <c r="G21" s="341" t="s">
        <v>38</v>
      </c>
      <c r="H21" s="46">
        <v>0</v>
      </c>
      <c r="I21" s="626">
        <v>964</v>
      </c>
      <c r="J21" s="627"/>
      <c r="K21" s="46">
        <v>0</v>
      </c>
      <c r="L21" s="626">
        <v>886</v>
      </c>
      <c r="M21" s="627"/>
      <c r="N21" s="46">
        <v>0</v>
      </c>
      <c r="O21" s="626">
        <v>892</v>
      </c>
      <c r="P21" s="627"/>
    </row>
    <row r="22" spans="1:16" ht="27.95" customHeight="1" x14ac:dyDescent="0.2">
      <c r="A22" s="320"/>
      <c r="B22" s="323"/>
      <c r="C22" s="325"/>
      <c r="D22" s="340"/>
      <c r="E22" s="347"/>
      <c r="F22" s="331"/>
      <c r="G22" s="342"/>
      <c r="H22" s="634">
        <f t="shared" ref="H22" si="12">(H21/I21)*100</f>
        <v>0</v>
      </c>
      <c r="I22" s="634"/>
      <c r="J22" s="634"/>
      <c r="K22" s="634">
        <f t="shared" ref="K22" si="13">(K21/L21)*100</f>
        <v>0</v>
      </c>
      <c r="L22" s="634"/>
      <c r="M22" s="634"/>
      <c r="N22" s="634">
        <f t="shared" ref="N22" si="14">(N21/O21)*100</f>
        <v>0</v>
      </c>
      <c r="O22" s="634"/>
      <c r="P22" s="634"/>
    </row>
    <row r="23" spans="1:16" ht="27.95" customHeight="1" x14ac:dyDescent="0.2">
      <c r="A23" s="320"/>
      <c r="B23" s="323">
        <v>8</v>
      </c>
      <c r="C23" s="325" t="s">
        <v>43</v>
      </c>
      <c r="D23" s="340" t="s">
        <v>44</v>
      </c>
      <c r="E23" s="343" t="s">
        <v>334</v>
      </c>
      <c r="F23" s="346" t="s">
        <v>292</v>
      </c>
      <c r="G23" s="345" t="s">
        <v>28</v>
      </c>
      <c r="H23" s="46">
        <v>5</v>
      </c>
      <c r="I23" s="626">
        <v>964</v>
      </c>
      <c r="J23" s="627"/>
      <c r="K23" s="46">
        <v>4</v>
      </c>
      <c r="L23" s="626">
        <v>886</v>
      </c>
      <c r="M23" s="627"/>
      <c r="N23" s="46">
        <v>8</v>
      </c>
      <c r="O23" s="626">
        <v>892</v>
      </c>
      <c r="P23" s="627"/>
    </row>
    <row r="24" spans="1:16" ht="22.5" customHeight="1" x14ac:dyDescent="0.2">
      <c r="A24" s="320"/>
      <c r="B24" s="323"/>
      <c r="C24" s="325"/>
      <c r="D24" s="340"/>
      <c r="E24" s="343"/>
      <c r="F24" s="346"/>
      <c r="G24" s="333"/>
      <c r="H24" s="628">
        <f t="shared" ref="H24" si="15">(H23/I23)*100</f>
        <v>0.51867219917012441</v>
      </c>
      <c r="I24" s="628"/>
      <c r="J24" s="628"/>
      <c r="K24" s="628">
        <f t="shared" ref="K24" si="16">(K23/L23)*100</f>
        <v>0.45146726862302478</v>
      </c>
      <c r="L24" s="628"/>
      <c r="M24" s="628"/>
      <c r="N24" s="628">
        <f t="shared" ref="N24" si="17">(N23/O23)*100</f>
        <v>0.89686098654708524</v>
      </c>
      <c r="O24" s="628"/>
      <c r="P24" s="628"/>
    </row>
    <row r="25" spans="1:16" ht="27.95" customHeight="1" x14ac:dyDescent="0.2">
      <c r="A25" s="320"/>
      <c r="B25" s="323">
        <v>9</v>
      </c>
      <c r="C25" s="325" t="s">
        <v>443</v>
      </c>
      <c r="D25" s="340" t="s">
        <v>480</v>
      </c>
      <c r="E25" s="329" t="s">
        <v>335</v>
      </c>
      <c r="F25" s="344"/>
      <c r="G25" s="345" t="s">
        <v>28</v>
      </c>
      <c r="H25" s="46">
        <v>5</v>
      </c>
      <c r="I25" s="626">
        <v>729</v>
      </c>
      <c r="J25" s="627"/>
      <c r="K25" s="46">
        <v>12</v>
      </c>
      <c r="L25" s="626">
        <v>616</v>
      </c>
      <c r="M25" s="627"/>
      <c r="N25" s="46">
        <v>10</v>
      </c>
      <c r="O25" s="626">
        <v>694</v>
      </c>
      <c r="P25" s="627"/>
    </row>
    <row r="26" spans="1:16" ht="19.5" customHeight="1" x14ac:dyDescent="0.2">
      <c r="A26" s="320"/>
      <c r="B26" s="323"/>
      <c r="C26" s="325"/>
      <c r="D26" s="340"/>
      <c r="E26" s="329"/>
      <c r="F26" s="344"/>
      <c r="G26" s="333"/>
      <c r="H26" s="633">
        <f t="shared" ref="H26" si="18">(H25/I25)*100</f>
        <v>0.68587105624142664</v>
      </c>
      <c r="I26" s="633"/>
      <c r="J26" s="633"/>
      <c r="K26" s="633">
        <f t="shared" ref="K26" si="19">(K25/L25)*100</f>
        <v>1.948051948051948</v>
      </c>
      <c r="L26" s="633"/>
      <c r="M26" s="633"/>
      <c r="N26" s="633">
        <f t="shared" ref="N26" si="20">(N25/O25)*100</f>
        <v>1.4409221902017291</v>
      </c>
      <c r="O26" s="633"/>
      <c r="P26" s="633"/>
    </row>
    <row r="27" spans="1:16" ht="27.95" customHeight="1" x14ac:dyDescent="0.2">
      <c r="A27" s="320"/>
      <c r="B27" s="323">
        <v>10</v>
      </c>
      <c r="C27" s="325" t="s">
        <v>437</v>
      </c>
      <c r="D27" s="340" t="s">
        <v>481</v>
      </c>
      <c r="E27" s="347" t="s">
        <v>336</v>
      </c>
      <c r="F27" s="344"/>
      <c r="G27" s="345" t="s">
        <v>28</v>
      </c>
      <c r="H27" s="46">
        <v>2</v>
      </c>
      <c r="I27" s="626">
        <v>4582</v>
      </c>
      <c r="J27" s="627"/>
      <c r="K27" s="46">
        <v>1</v>
      </c>
      <c r="L27" s="626">
        <v>2392</v>
      </c>
      <c r="M27" s="627"/>
      <c r="N27" s="46">
        <v>1</v>
      </c>
      <c r="O27" s="626">
        <v>2626</v>
      </c>
      <c r="P27" s="627"/>
    </row>
    <row r="28" spans="1:16" ht="27.95" customHeight="1" x14ac:dyDescent="0.2">
      <c r="A28" s="320"/>
      <c r="B28" s="323"/>
      <c r="C28" s="325"/>
      <c r="D28" s="340"/>
      <c r="E28" s="347"/>
      <c r="F28" s="344"/>
      <c r="G28" s="333"/>
      <c r="H28" s="633">
        <f>(H27/I27)*1000</f>
        <v>0.43649061545176776</v>
      </c>
      <c r="I28" s="633"/>
      <c r="J28" s="633"/>
      <c r="K28" s="633">
        <f>(K27/L27)*1000</f>
        <v>0.41806020066889632</v>
      </c>
      <c r="L28" s="633"/>
      <c r="M28" s="633"/>
      <c r="N28" s="633">
        <f>(N27/O27)*1000</f>
        <v>0.38080731150038083</v>
      </c>
      <c r="O28" s="633"/>
      <c r="P28" s="633"/>
    </row>
    <row r="29" spans="1:16" ht="24.75" customHeight="1" x14ac:dyDescent="0.2">
      <c r="A29" s="320"/>
      <c r="B29" s="323">
        <v>11</v>
      </c>
      <c r="C29" s="325" t="s">
        <v>293</v>
      </c>
      <c r="D29" s="340" t="s">
        <v>291</v>
      </c>
      <c r="E29" s="343" t="s">
        <v>337</v>
      </c>
      <c r="F29" s="331" t="s">
        <v>48</v>
      </c>
      <c r="G29" s="345" t="s">
        <v>28</v>
      </c>
      <c r="H29" s="46">
        <v>0</v>
      </c>
      <c r="I29" s="626">
        <v>764</v>
      </c>
      <c r="J29" s="627"/>
      <c r="K29" s="46">
        <v>0</v>
      </c>
      <c r="L29" s="626">
        <v>886</v>
      </c>
      <c r="M29" s="627"/>
      <c r="N29" s="46">
        <v>0</v>
      </c>
      <c r="O29" s="626">
        <v>892</v>
      </c>
      <c r="P29" s="627"/>
    </row>
    <row r="30" spans="1:16" ht="30" customHeight="1" x14ac:dyDescent="0.2">
      <c r="A30" s="320"/>
      <c r="B30" s="323"/>
      <c r="C30" s="325"/>
      <c r="D30" s="340"/>
      <c r="E30" s="343"/>
      <c r="F30" s="331"/>
      <c r="G30" s="333"/>
      <c r="H30" s="634">
        <f t="shared" ref="H30" si="21">(H29/I29)*100</f>
        <v>0</v>
      </c>
      <c r="I30" s="634"/>
      <c r="J30" s="634"/>
      <c r="K30" s="634">
        <f t="shared" ref="K30" si="22">(K29/L29)*100</f>
        <v>0</v>
      </c>
      <c r="L30" s="634"/>
      <c r="M30" s="634"/>
      <c r="N30" s="634">
        <f t="shared" ref="N30" si="23">(N29/O29)*100</f>
        <v>0</v>
      </c>
      <c r="O30" s="634"/>
      <c r="P30" s="634"/>
    </row>
    <row r="31" spans="1:16" ht="27.95" customHeight="1" x14ac:dyDescent="0.2">
      <c r="A31" s="320"/>
      <c r="B31" s="323">
        <v>12</v>
      </c>
      <c r="C31" s="325" t="s">
        <v>294</v>
      </c>
      <c r="D31" s="340" t="s">
        <v>325</v>
      </c>
      <c r="E31" s="343" t="s">
        <v>340</v>
      </c>
      <c r="F31" s="355">
        <v>0.95</v>
      </c>
      <c r="G31" s="345" t="s">
        <v>28</v>
      </c>
      <c r="H31" s="46">
        <v>964</v>
      </c>
      <c r="I31" s="626">
        <v>964</v>
      </c>
      <c r="J31" s="627"/>
      <c r="K31" s="46">
        <v>886</v>
      </c>
      <c r="L31" s="626">
        <v>886</v>
      </c>
      <c r="M31" s="627"/>
      <c r="N31" s="46">
        <v>892</v>
      </c>
      <c r="O31" s="626">
        <v>892</v>
      </c>
      <c r="P31" s="627"/>
    </row>
    <row r="32" spans="1:16" ht="21.75" customHeight="1" x14ac:dyDescent="0.2">
      <c r="A32" s="320"/>
      <c r="B32" s="323"/>
      <c r="C32" s="325"/>
      <c r="D32" s="340"/>
      <c r="E32" s="343"/>
      <c r="F32" s="331"/>
      <c r="G32" s="333"/>
      <c r="H32" s="635">
        <f t="shared" ref="H32" si="24">(H31/I31)*100</f>
        <v>100</v>
      </c>
      <c r="I32" s="636"/>
      <c r="J32" s="637"/>
      <c r="K32" s="635">
        <f t="shared" ref="K32" si="25">(K31/L31)*100</f>
        <v>100</v>
      </c>
      <c r="L32" s="636"/>
      <c r="M32" s="637"/>
      <c r="N32" s="635">
        <f t="shared" ref="N32" si="26">(N31/O31)*100</f>
        <v>100</v>
      </c>
      <c r="O32" s="636"/>
      <c r="P32" s="637"/>
    </row>
    <row r="33" spans="1:16" ht="42" customHeight="1" x14ac:dyDescent="0.2">
      <c r="A33" s="320"/>
      <c r="B33" s="323">
        <v>13</v>
      </c>
      <c r="C33" s="325" t="s">
        <v>533</v>
      </c>
      <c r="D33" s="354" t="s">
        <v>295</v>
      </c>
      <c r="E33" s="343" t="s">
        <v>409</v>
      </c>
      <c r="F33" s="331" t="s">
        <v>296</v>
      </c>
      <c r="G33" s="345" t="s">
        <v>28</v>
      </c>
      <c r="H33" s="46">
        <v>0</v>
      </c>
      <c r="I33" s="626">
        <v>729</v>
      </c>
      <c r="J33" s="627"/>
      <c r="K33" s="46">
        <v>0</v>
      </c>
      <c r="L33" s="626">
        <v>616</v>
      </c>
      <c r="M33" s="627"/>
      <c r="N33" s="46">
        <v>0</v>
      </c>
      <c r="O33" s="626">
        <v>694</v>
      </c>
      <c r="P33" s="627"/>
    </row>
    <row r="34" spans="1:16" ht="48" customHeight="1" x14ac:dyDescent="0.2">
      <c r="A34" s="320"/>
      <c r="B34" s="323"/>
      <c r="C34" s="325"/>
      <c r="D34" s="354"/>
      <c r="E34" s="343"/>
      <c r="F34" s="331"/>
      <c r="G34" s="333"/>
      <c r="H34" s="635">
        <f t="shared" ref="H34" si="27">(H33/I33)*100</f>
        <v>0</v>
      </c>
      <c r="I34" s="636"/>
      <c r="J34" s="637"/>
      <c r="K34" s="635">
        <f t="shared" ref="K34" si="28">(K33/L33)*100</f>
        <v>0</v>
      </c>
      <c r="L34" s="636"/>
      <c r="M34" s="637"/>
      <c r="N34" s="635">
        <f t="shared" ref="N34" si="29">(N33/O33)*100</f>
        <v>0</v>
      </c>
      <c r="O34" s="636"/>
      <c r="P34" s="637"/>
    </row>
    <row r="35" spans="1:16" ht="27.95" customHeight="1" x14ac:dyDescent="0.2">
      <c r="A35" s="320"/>
      <c r="B35" s="323">
        <v>14</v>
      </c>
      <c r="C35" s="325" t="s">
        <v>534</v>
      </c>
      <c r="D35" s="340" t="s">
        <v>54</v>
      </c>
      <c r="E35" s="347" t="s">
        <v>338</v>
      </c>
      <c r="F35" s="331" t="s">
        <v>55</v>
      </c>
      <c r="G35" s="345" t="s">
        <v>28</v>
      </c>
      <c r="H35" s="46">
        <v>12</v>
      </c>
      <c r="I35" s="626">
        <v>320</v>
      </c>
      <c r="J35" s="627"/>
      <c r="K35" s="46">
        <v>12</v>
      </c>
      <c r="L35" s="626">
        <v>256</v>
      </c>
      <c r="M35" s="627"/>
      <c r="N35" s="46">
        <v>14</v>
      </c>
      <c r="O35" s="626">
        <v>272</v>
      </c>
      <c r="P35" s="627"/>
    </row>
    <row r="36" spans="1:16" ht="27.95" customHeight="1" thickBot="1" x14ac:dyDescent="0.25">
      <c r="A36" s="321"/>
      <c r="B36" s="348"/>
      <c r="C36" s="349"/>
      <c r="D36" s="350"/>
      <c r="E36" s="351"/>
      <c r="F36" s="352"/>
      <c r="G36" s="353"/>
      <c r="H36" s="628">
        <f t="shared" ref="H36" si="30">(H35/I35)*100</f>
        <v>3.75</v>
      </c>
      <c r="I36" s="628"/>
      <c r="J36" s="628"/>
      <c r="K36" s="628">
        <f t="shared" ref="K36" si="31">(K35/L35)*100</f>
        <v>4.6875</v>
      </c>
      <c r="L36" s="628"/>
      <c r="M36" s="628"/>
      <c r="N36" s="628">
        <f t="shared" ref="N36" si="32">(N35/O35)*100</f>
        <v>5.1470588235294112</v>
      </c>
      <c r="O36" s="628"/>
      <c r="P36" s="628"/>
    </row>
    <row r="37" spans="1:16" ht="27.95" customHeight="1" x14ac:dyDescent="0.2">
      <c r="A37" s="377" t="s">
        <v>56</v>
      </c>
      <c r="B37" s="379">
        <v>15</v>
      </c>
      <c r="C37" s="380" t="s">
        <v>57</v>
      </c>
      <c r="D37" s="381" t="s">
        <v>58</v>
      </c>
      <c r="E37" s="382" t="s">
        <v>341</v>
      </c>
      <c r="F37" s="384">
        <v>0.85</v>
      </c>
      <c r="G37" s="368" t="s">
        <v>38</v>
      </c>
      <c r="H37" s="46">
        <v>561</v>
      </c>
      <c r="I37" s="626">
        <v>606</v>
      </c>
      <c r="J37" s="627"/>
      <c r="K37" s="46">
        <v>809</v>
      </c>
      <c r="L37" s="626">
        <v>915</v>
      </c>
      <c r="M37" s="627"/>
      <c r="N37" s="46">
        <v>561</v>
      </c>
      <c r="O37" s="626">
        <v>643</v>
      </c>
      <c r="P37" s="627"/>
    </row>
    <row r="38" spans="1:16" ht="27.95" customHeight="1" x14ac:dyDescent="0.2">
      <c r="A38" s="377"/>
      <c r="B38" s="370"/>
      <c r="C38" s="372"/>
      <c r="D38" s="374"/>
      <c r="E38" s="329"/>
      <c r="F38" s="376"/>
      <c r="G38" s="342"/>
      <c r="H38" s="633">
        <f t="shared" ref="H38" si="33">(H37/I37)*100</f>
        <v>92.574257425742573</v>
      </c>
      <c r="I38" s="633"/>
      <c r="J38" s="633"/>
      <c r="K38" s="633">
        <f t="shared" ref="K38" si="34">(K37/L37)*100</f>
        <v>88.41530054644808</v>
      </c>
      <c r="L38" s="633"/>
      <c r="M38" s="633"/>
      <c r="N38" s="633">
        <f t="shared" ref="N38" si="35">(N37/O37)*100</f>
        <v>87.247278382581655</v>
      </c>
      <c r="O38" s="633"/>
      <c r="P38" s="633"/>
    </row>
    <row r="39" spans="1:16" ht="27.95" customHeight="1" x14ac:dyDescent="0.2">
      <c r="A39" s="377"/>
      <c r="B39" s="369">
        <v>16</v>
      </c>
      <c r="C39" s="371" t="s">
        <v>420</v>
      </c>
      <c r="D39" s="373" t="s">
        <v>419</v>
      </c>
      <c r="E39" s="329"/>
      <c r="F39" s="375">
        <v>0.1</v>
      </c>
      <c r="G39" s="341" t="s">
        <v>38</v>
      </c>
      <c r="H39" s="46">
        <v>105</v>
      </c>
      <c r="I39" s="626">
        <v>964</v>
      </c>
      <c r="J39" s="627"/>
      <c r="K39" s="46">
        <v>101</v>
      </c>
      <c r="L39" s="626">
        <v>886</v>
      </c>
      <c r="M39" s="627"/>
      <c r="N39" s="46">
        <v>93</v>
      </c>
      <c r="O39" s="626">
        <v>892</v>
      </c>
      <c r="P39" s="627"/>
    </row>
    <row r="40" spans="1:16" ht="27.95" customHeight="1" x14ac:dyDescent="0.2">
      <c r="A40" s="377"/>
      <c r="B40" s="370"/>
      <c r="C40" s="372"/>
      <c r="D40" s="374"/>
      <c r="E40" s="329"/>
      <c r="F40" s="376"/>
      <c r="G40" s="342"/>
      <c r="H40" s="633">
        <f t="shared" ref="H40" si="36">(H39/I39)*100</f>
        <v>10.892116182572614</v>
      </c>
      <c r="I40" s="633"/>
      <c r="J40" s="633"/>
      <c r="K40" s="633">
        <f t="shared" ref="K40" si="37">(K39/L39)*100</f>
        <v>11.399548532731377</v>
      </c>
      <c r="L40" s="633"/>
      <c r="M40" s="633"/>
      <c r="N40" s="633">
        <f t="shared" ref="N40" si="38">(N39/O39)*100</f>
        <v>10.426008968609866</v>
      </c>
      <c r="O40" s="633"/>
      <c r="P40" s="633"/>
    </row>
    <row r="41" spans="1:16" ht="27.95" customHeight="1" x14ac:dyDescent="0.2">
      <c r="A41" s="377"/>
      <c r="B41" s="369">
        <v>17</v>
      </c>
      <c r="C41" s="371" t="s">
        <v>421</v>
      </c>
      <c r="D41" s="373" t="s">
        <v>422</v>
      </c>
      <c r="E41" s="329"/>
      <c r="F41" s="375">
        <v>0.1</v>
      </c>
      <c r="G41" s="341" t="s">
        <v>38</v>
      </c>
      <c r="H41" s="46">
        <v>125</v>
      </c>
      <c r="I41" s="626">
        <v>9401</v>
      </c>
      <c r="J41" s="627"/>
      <c r="K41" s="46">
        <v>240</v>
      </c>
      <c r="L41" s="626">
        <v>8659</v>
      </c>
      <c r="M41" s="627"/>
      <c r="N41" s="46">
        <v>157</v>
      </c>
      <c r="O41" s="626">
        <v>7208</v>
      </c>
      <c r="P41" s="627"/>
    </row>
    <row r="42" spans="1:16" ht="27.95" customHeight="1" x14ac:dyDescent="0.2">
      <c r="A42" s="377"/>
      <c r="B42" s="370"/>
      <c r="C42" s="372"/>
      <c r="D42" s="374"/>
      <c r="E42" s="329"/>
      <c r="F42" s="376"/>
      <c r="G42" s="342"/>
      <c r="H42" s="633">
        <f t="shared" ref="H42" si="39">(H41/I41)*100</f>
        <v>1.3296457823635783</v>
      </c>
      <c r="I42" s="633"/>
      <c r="J42" s="633"/>
      <c r="K42" s="633">
        <f t="shared" ref="K42" si="40">(K41/L41)*100</f>
        <v>2.7716826423374523</v>
      </c>
      <c r="L42" s="633"/>
      <c r="M42" s="633"/>
      <c r="N42" s="633">
        <f t="shared" ref="N42" si="41">(N41/O41)*100</f>
        <v>2.1781354051054387</v>
      </c>
      <c r="O42" s="633"/>
      <c r="P42" s="633"/>
    </row>
    <row r="43" spans="1:16" ht="27.95" customHeight="1" x14ac:dyDescent="0.2">
      <c r="A43" s="377"/>
      <c r="B43" s="323">
        <v>18</v>
      </c>
      <c r="C43" s="366" t="s">
        <v>59</v>
      </c>
      <c r="D43" s="367" t="s">
        <v>60</v>
      </c>
      <c r="E43" s="329"/>
      <c r="F43" s="355">
        <v>1</v>
      </c>
      <c r="G43" s="341" t="s">
        <v>38</v>
      </c>
      <c r="H43" s="46">
        <v>890</v>
      </c>
      <c r="I43" s="626">
        <v>890</v>
      </c>
      <c r="J43" s="627"/>
      <c r="K43" s="46">
        <v>1115</v>
      </c>
      <c r="L43" s="626">
        <v>1115</v>
      </c>
      <c r="M43" s="627"/>
      <c r="N43" s="46">
        <v>817</v>
      </c>
      <c r="O43" s="626">
        <v>817</v>
      </c>
      <c r="P43" s="627"/>
    </row>
    <row r="44" spans="1:16" ht="32.25" customHeight="1" x14ac:dyDescent="0.2">
      <c r="A44" s="377"/>
      <c r="B44" s="323"/>
      <c r="C44" s="366"/>
      <c r="D44" s="367"/>
      <c r="E44" s="329"/>
      <c r="F44" s="331"/>
      <c r="G44" s="342"/>
      <c r="H44" s="633">
        <f t="shared" ref="H44" si="42">(H43/I43)*100</f>
        <v>100</v>
      </c>
      <c r="I44" s="633"/>
      <c r="J44" s="633"/>
      <c r="K44" s="633">
        <f t="shared" ref="K44" si="43">(K43/L43)*100</f>
        <v>100</v>
      </c>
      <c r="L44" s="633"/>
      <c r="M44" s="633"/>
      <c r="N44" s="633">
        <f t="shared" ref="N44" si="44">(N43/O43)*100</f>
        <v>100</v>
      </c>
      <c r="O44" s="633"/>
      <c r="P44" s="633"/>
    </row>
    <row r="45" spans="1:16" ht="27.95" customHeight="1" x14ac:dyDescent="0.2">
      <c r="A45" s="377"/>
      <c r="B45" s="323">
        <v>19</v>
      </c>
      <c r="C45" s="371" t="s">
        <v>61</v>
      </c>
      <c r="D45" s="373" t="s">
        <v>62</v>
      </c>
      <c r="E45" s="329"/>
      <c r="F45" s="375">
        <v>0.95</v>
      </c>
      <c r="G45" s="341" t="s">
        <v>38</v>
      </c>
      <c r="H45" s="46">
        <v>186</v>
      </c>
      <c r="I45" s="626">
        <v>186</v>
      </c>
      <c r="J45" s="627"/>
      <c r="K45" s="46">
        <v>133</v>
      </c>
      <c r="L45" s="626">
        <v>133</v>
      </c>
      <c r="M45" s="627"/>
      <c r="N45" s="46">
        <v>161</v>
      </c>
      <c r="O45" s="626">
        <v>161</v>
      </c>
      <c r="P45" s="627"/>
    </row>
    <row r="46" spans="1:16" ht="27.95" customHeight="1" thickBot="1" x14ac:dyDescent="0.25">
      <c r="A46" s="378"/>
      <c r="B46" s="388"/>
      <c r="C46" s="389"/>
      <c r="D46" s="390"/>
      <c r="E46" s="383"/>
      <c r="F46" s="391"/>
      <c r="G46" s="392"/>
      <c r="H46" s="633">
        <f t="shared" ref="H46" si="45">(H45/I45)*100</f>
        <v>100</v>
      </c>
      <c r="I46" s="633"/>
      <c r="J46" s="633"/>
      <c r="K46" s="633">
        <f t="shared" ref="K46" si="46">(K45/L45)*100</f>
        <v>100</v>
      </c>
      <c r="L46" s="633"/>
      <c r="M46" s="633"/>
      <c r="N46" s="633">
        <f t="shared" ref="N46" si="47">(N45/O45)*100</f>
        <v>100</v>
      </c>
      <c r="O46" s="633"/>
      <c r="P46" s="633"/>
    </row>
    <row r="47" spans="1:16" ht="27.95" customHeight="1" x14ac:dyDescent="0.2">
      <c r="A47" s="356" t="s">
        <v>65</v>
      </c>
      <c r="B47" s="359">
        <v>20</v>
      </c>
      <c r="C47" s="361" t="s">
        <v>66</v>
      </c>
      <c r="D47" s="363" t="s">
        <v>67</v>
      </c>
      <c r="E47" s="365" t="s">
        <v>342</v>
      </c>
      <c r="F47" s="386"/>
      <c r="G47" s="387" t="s">
        <v>38</v>
      </c>
      <c r="H47" s="46">
        <v>7359</v>
      </c>
      <c r="I47" s="626">
        <v>9401</v>
      </c>
      <c r="J47" s="627"/>
      <c r="K47" s="46">
        <v>6823</v>
      </c>
      <c r="L47" s="626">
        <v>8659</v>
      </c>
      <c r="M47" s="627"/>
      <c r="N47" s="46">
        <v>5859</v>
      </c>
      <c r="O47" s="626">
        <v>7208</v>
      </c>
      <c r="P47" s="627"/>
    </row>
    <row r="48" spans="1:16" ht="27.95" customHeight="1" x14ac:dyDescent="0.2">
      <c r="A48" s="357"/>
      <c r="B48" s="360"/>
      <c r="C48" s="362"/>
      <c r="D48" s="364"/>
      <c r="E48" s="329"/>
      <c r="F48" s="344"/>
      <c r="G48" s="342"/>
      <c r="H48" s="633">
        <f>(H47/I47)*100</f>
        <v>78.27890649930859</v>
      </c>
      <c r="I48" s="633"/>
      <c r="J48" s="633"/>
      <c r="K48" s="633">
        <f>(K47/L47)*100</f>
        <v>78.796627786118492</v>
      </c>
      <c r="L48" s="633"/>
      <c r="M48" s="633"/>
      <c r="N48" s="633">
        <f>(N47/O47)*100</f>
        <v>81.284683684794672</v>
      </c>
      <c r="O48" s="633"/>
      <c r="P48" s="633"/>
    </row>
    <row r="49" spans="1:16" ht="27.95" customHeight="1" x14ac:dyDescent="0.2">
      <c r="A49" s="357"/>
      <c r="B49" s="360">
        <v>21</v>
      </c>
      <c r="C49" s="362" t="s">
        <v>68</v>
      </c>
      <c r="D49" s="364" t="s">
        <v>427</v>
      </c>
      <c r="E49" s="329" t="s">
        <v>343</v>
      </c>
      <c r="F49" s="355">
        <v>0.8</v>
      </c>
      <c r="G49" s="345" t="s">
        <v>28</v>
      </c>
      <c r="H49" s="46">
        <v>7061</v>
      </c>
      <c r="I49" s="626">
        <v>9401</v>
      </c>
      <c r="J49" s="627"/>
      <c r="K49" s="46">
        <v>6088</v>
      </c>
      <c r="L49" s="626">
        <v>8659</v>
      </c>
      <c r="M49" s="627"/>
      <c r="N49" s="46">
        <v>4974</v>
      </c>
      <c r="O49" s="626">
        <v>7208</v>
      </c>
      <c r="P49" s="627"/>
    </row>
    <row r="50" spans="1:16" ht="27.95" customHeight="1" x14ac:dyDescent="0.2">
      <c r="A50" s="357"/>
      <c r="B50" s="360"/>
      <c r="C50" s="362"/>
      <c r="D50" s="364"/>
      <c r="E50" s="329"/>
      <c r="F50" s="331"/>
      <c r="G50" s="333"/>
      <c r="H50" s="634">
        <f t="shared" ref="H50" si="48">(H49/I49)*100</f>
        <v>75.109030954153809</v>
      </c>
      <c r="I50" s="634"/>
      <c r="J50" s="634"/>
      <c r="K50" s="634">
        <f t="shared" ref="K50" si="49">(K49/L49)*100</f>
        <v>70.308349693960039</v>
      </c>
      <c r="L50" s="634"/>
      <c r="M50" s="634"/>
      <c r="N50" s="634">
        <f t="shared" ref="N50" si="50">(N49/O49)*100</f>
        <v>69.006659267480572</v>
      </c>
      <c r="O50" s="634"/>
      <c r="P50" s="634"/>
    </row>
    <row r="51" spans="1:16" ht="27.95" customHeight="1" x14ac:dyDescent="0.2">
      <c r="A51" s="357"/>
      <c r="B51" s="360">
        <v>22</v>
      </c>
      <c r="C51" s="362" t="s">
        <v>73</v>
      </c>
      <c r="D51" s="364" t="s">
        <v>74</v>
      </c>
      <c r="E51" s="343" t="s">
        <v>344</v>
      </c>
      <c r="F51" s="385"/>
      <c r="G51" s="341" t="s">
        <v>38</v>
      </c>
      <c r="H51" s="46">
        <v>9401</v>
      </c>
      <c r="I51" s="46">
        <v>37</v>
      </c>
      <c r="J51" s="46">
        <v>23</v>
      </c>
      <c r="K51" s="46">
        <v>8659</v>
      </c>
      <c r="L51" s="46">
        <v>37</v>
      </c>
      <c r="M51" s="46">
        <v>20</v>
      </c>
      <c r="N51" s="46">
        <v>7208</v>
      </c>
      <c r="O51" s="46">
        <v>37</v>
      </c>
      <c r="P51" s="46">
        <v>20</v>
      </c>
    </row>
    <row r="52" spans="1:16" ht="27.95" customHeight="1" thickBot="1" x14ac:dyDescent="0.25">
      <c r="A52" s="357"/>
      <c r="B52" s="360"/>
      <c r="C52" s="362"/>
      <c r="D52" s="364"/>
      <c r="E52" s="343"/>
      <c r="F52" s="385"/>
      <c r="G52" s="342"/>
      <c r="H52" s="633">
        <f>H51/(I51*J51)</f>
        <v>11.047003525264396</v>
      </c>
      <c r="I52" s="633"/>
      <c r="J52" s="633"/>
      <c r="K52" s="633">
        <f>K51/(L51*M51)</f>
        <v>11.701351351351351</v>
      </c>
      <c r="L52" s="633"/>
      <c r="M52" s="633"/>
      <c r="N52" s="633">
        <f>N51/(O51*P51)</f>
        <v>9.7405405405405414</v>
      </c>
      <c r="O52" s="633"/>
      <c r="P52" s="633"/>
    </row>
    <row r="53" spans="1:16" ht="21.75" customHeight="1" x14ac:dyDescent="0.2">
      <c r="A53" s="357"/>
      <c r="B53" s="360">
        <v>23</v>
      </c>
      <c r="C53" s="362" t="s">
        <v>79</v>
      </c>
      <c r="D53" s="364" t="s">
        <v>80</v>
      </c>
      <c r="E53" s="398" t="s">
        <v>345</v>
      </c>
      <c r="F53" s="399">
        <v>15</v>
      </c>
      <c r="G53" s="341" t="s">
        <v>38</v>
      </c>
      <c r="H53" s="638">
        <v>15</v>
      </c>
      <c r="I53" s="639"/>
      <c r="J53" s="640"/>
      <c r="K53" s="638">
        <v>14</v>
      </c>
      <c r="L53" s="639"/>
      <c r="M53" s="640"/>
      <c r="N53" s="638">
        <v>14</v>
      </c>
      <c r="O53" s="639"/>
      <c r="P53" s="640"/>
    </row>
    <row r="54" spans="1:16" ht="13.5" customHeight="1" x14ac:dyDescent="0.2">
      <c r="A54" s="357"/>
      <c r="B54" s="360"/>
      <c r="C54" s="362"/>
      <c r="D54" s="364"/>
      <c r="E54" s="343"/>
      <c r="F54" s="399"/>
      <c r="G54" s="342"/>
      <c r="H54" s="641"/>
      <c r="I54" s="642"/>
      <c r="J54" s="643"/>
      <c r="K54" s="641"/>
      <c r="L54" s="642"/>
      <c r="M54" s="643"/>
      <c r="N54" s="641"/>
      <c r="O54" s="642"/>
      <c r="P54" s="643"/>
    </row>
    <row r="55" spans="1:16" ht="27.95" customHeight="1" x14ac:dyDescent="0.2">
      <c r="A55" s="357"/>
      <c r="B55" s="360">
        <v>24</v>
      </c>
      <c r="C55" s="362" t="s">
        <v>300</v>
      </c>
      <c r="D55" s="364" t="s">
        <v>82</v>
      </c>
      <c r="E55" s="329" t="s">
        <v>346</v>
      </c>
      <c r="F55" s="355">
        <v>0.85</v>
      </c>
      <c r="G55" s="345" t="s">
        <v>28</v>
      </c>
      <c r="H55" s="46">
        <v>9401</v>
      </c>
      <c r="I55" s="626">
        <v>9976</v>
      </c>
      <c r="J55" s="627"/>
      <c r="K55" s="46">
        <v>8659</v>
      </c>
      <c r="L55" s="626">
        <v>9969</v>
      </c>
      <c r="M55" s="627"/>
      <c r="N55" s="46">
        <v>7208</v>
      </c>
      <c r="O55" s="626">
        <v>8336</v>
      </c>
      <c r="P55" s="627"/>
    </row>
    <row r="56" spans="1:16" ht="27.95" customHeight="1" x14ac:dyDescent="0.2">
      <c r="A56" s="357"/>
      <c r="B56" s="360"/>
      <c r="C56" s="362"/>
      <c r="D56" s="364"/>
      <c r="E56" s="329"/>
      <c r="F56" s="331"/>
      <c r="G56" s="333"/>
      <c r="H56" s="634">
        <f t="shared" ref="H56" si="51">(H55/I55)*100</f>
        <v>94.236166800320774</v>
      </c>
      <c r="I56" s="634"/>
      <c r="J56" s="634"/>
      <c r="K56" s="634">
        <f t="shared" ref="K56" si="52">(K55/L55)*100</f>
        <v>86.859263717524328</v>
      </c>
      <c r="L56" s="634"/>
      <c r="M56" s="634"/>
      <c r="N56" s="634">
        <f t="shared" ref="N56" si="53">(N55/O55)*100</f>
        <v>86.468330134357004</v>
      </c>
      <c r="O56" s="634"/>
      <c r="P56" s="634"/>
    </row>
    <row r="57" spans="1:16" ht="27.95" customHeight="1" x14ac:dyDescent="0.2">
      <c r="A57" s="357"/>
      <c r="B57" s="360">
        <v>25</v>
      </c>
      <c r="C57" s="362" t="s">
        <v>83</v>
      </c>
      <c r="D57" s="364" t="s">
        <v>84</v>
      </c>
      <c r="E57" s="343" t="s">
        <v>347</v>
      </c>
      <c r="F57" s="331" t="s">
        <v>72</v>
      </c>
      <c r="G57" s="341" t="s">
        <v>38</v>
      </c>
      <c r="H57" s="46">
        <v>329</v>
      </c>
      <c r="I57" s="626">
        <v>3387</v>
      </c>
      <c r="J57" s="627"/>
      <c r="K57" s="46">
        <v>273</v>
      </c>
      <c r="L57" s="626">
        <v>2857</v>
      </c>
      <c r="M57" s="627"/>
      <c r="N57" s="46">
        <v>219</v>
      </c>
      <c r="O57" s="626">
        <v>2366</v>
      </c>
      <c r="P57" s="627"/>
    </row>
    <row r="58" spans="1:16" ht="27.95" customHeight="1" thickBot="1" x14ac:dyDescent="0.25">
      <c r="A58" s="358"/>
      <c r="B58" s="393"/>
      <c r="C58" s="394"/>
      <c r="D58" s="395"/>
      <c r="E58" s="396"/>
      <c r="F58" s="397"/>
      <c r="G58" s="392"/>
      <c r="H58" s="634">
        <f t="shared" ref="H58" si="54">(H57/I57)*100</f>
        <v>9.7136108650723347</v>
      </c>
      <c r="I58" s="634"/>
      <c r="J58" s="634"/>
      <c r="K58" s="634">
        <f t="shared" ref="K58" si="55">(K57/L57)*100</f>
        <v>9.5554777738886951</v>
      </c>
      <c r="L58" s="634"/>
      <c r="M58" s="634"/>
      <c r="N58" s="634">
        <f t="shared" ref="N58" si="56">(N57/O57)*100</f>
        <v>9.2561284868977172</v>
      </c>
      <c r="O58" s="634"/>
      <c r="P58" s="634"/>
    </row>
    <row r="59" spans="1:16" ht="27.95" customHeight="1" x14ac:dyDescent="0.2">
      <c r="A59" s="404" t="s">
        <v>86</v>
      </c>
      <c r="B59" s="406">
        <v>26</v>
      </c>
      <c r="C59" s="407" t="s">
        <v>301</v>
      </c>
      <c r="D59" s="408" t="s">
        <v>88</v>
      </c>
      <c r="E59" s="409" t="s">
        <v>348</v>
      </c>
      <c r="F59" s="410">
        <v>1</v>
      </c>
      <c r="G59" s="400" t="s">
        <v>28</v>
      </c>
      <c r="H59" s="46">
        <v>2163</v>
      </c>
      <c r="I59" s="626">
        <v>2163</v>
      </c>
      <c r="J59" s="627"/>
      <c r="K59" s="46">
        <v>2500</v>
      </c>
      <c r="L59" s="626">
        <v>2500</v>
      </c>
      <c r="M59" s="627"/>
      <c r="N59" s="46">
        <v>2520</v>
      </c>
      <c r="O59" s="626">
        <v>2520</v>
      </c>
      <c r="P59" s="627"/>
    </row>
    <row r="60" spans="1:16" ht="27.95" customHeight="1" x14ac:dyDescent="0.2">
      <c r="A60" s="405"/>
      <c r="B60" s="401"/>
      <c r="C60" s="402"/>
      <c r="D60" s="403"/>
      <c r="E60" s="343"/>
      <c r="F60" s="331"/>
      <c r="G60" s="333"/>
      <c r="H60" s="634">
        <f t="shared" ref="H60" si="57">(H59/I59)*100</f>
        <v>100</v>
      </c>
      <c r="I60" s="634"/>
      <c r="J60" s="634"/>
      <c r="K60" s="634">
        <f t="shared" ref="K60" si="58">(K59/L59)*100</f>
        <v>100</v>
      </c>
      <c r="L60" s="634"/>
      <c r="M60" s="634"/>
      <c r="N60" s="634">
        <f t="shared" ref="N60" si="59">(N59/O59)*100</f>
        <v>100</v>
      </c>
      <c r="O60" s="634"/>
      <c r="P60" s="634"/>
    </row>
    <row r="61" spans="1:16" ht="27.95" customHeight="1" x14ac:dyDescent="0.2">
      <c r="A61" s="405"/>
      <c r="B61" s="401">
        <v>27</v>
      </c>
      <c r="C61" s="402" t="s">
        <v>89</v>
      </c>
      <c r="D61" s="403" t="s">
        <v>90</v>
      </c>
      <c r="E61" s="329" t="s">
        <v>349</v>
      </c>
      <c r="F61" s="331" t="s">
        <v>91</v>
      </c>
      <c r="G61" s="341" t="s">
        <v>38</v>
      </c>
      <c r="H61" s="46">
        <v>1037</v>
      </c>
      <c r="I61" s="626">
        <v>2163</v>
      </c>
      <c r="J61" s="627"/>
      <c r="K61" s="46">
        <v>1343</v>
      </c>
      <c r="L61" s="626">
        <v>2500</v>
      </c>
      <c r="M61" s="627"/>
      <c r="N61" s="46">
        <v>1152</v>
      </c>
      <c r="O61" s="626">
        <v>2520</v>
      </c>
      <c r="P61" s="627"/>
    </row>
    <row r="62" spans="1:16" ht="27.95" customHeight="1" x14ac:dyDescent="0.2">
      <c r="A62" s="405"/>
      <c r="B62" s="401"/>
      <c r="C62" s="402"/>
      <c r="D62" s="403"/>
      <c r="E62" s="329"/>
      <c r="F62" s="331"/>
      <c r="G62" s="342"/>
      <c r="H62" s="633">
        <f t="shared" ref="H62" si="60">(H61/I61)*100</f>
        <v>47.942672214516875</v>
      </c>
      <c r="I62" s="633"/>
      <c r="J62" s="633"/>
      <c r="K62" s="633">
        <f t="shared" ref="K62" si="61">(K61/L61)*100</f>
        <v>53.72</v>
      </c>
      <c r="L62" s="633"/>
      <c r="M62" s="633"/>
      <c r="N62" s="633">
        <f t="shared" ref="N62" si="62">(N61/O61)*100</f>
        <v>45.714285714285715</v>
      </c>
      <c r="O62" s="633"/>
      <c r="P62" s="633"/>
    </row>
    <row r="63" spans="1:16" ht="27.95" customHeight="1" x14ac:dyDescent="0.2">
      <c r="A63" s="405"/>
      <c r="B63" s="401">
        <v>28</v>
      </c>
      <c r="C63" s="402" t="s">
        <v>520</v>
      </c>
      <c r="D63" s="403" t="s">
        <v>93</v>
      </c>
      <c r="E63" s="329" t="s">
        <v>350</v>
      </c>
      <c r="F63" s="331" t="s">
        <v>94</v>
      </c>
      <c r="G63" s="345" t="s">
        <v>28</v>
      </c>
      <c r="H63" s="46">
        <v>1147</v>
      </c>
      <c r="I63" s="626">
        <v>2163</v>
      </c>
      <c r="J63" s="627"/>
      <c r="K63" s="46">
        <v>1370</v>
      </c>
      <c r="L63" s="626">
        <v>2500</v>
      </c>
      <c r="M63" s="627"/>
      <c r="N63" s="46">
        <v>1281</v>
      </c>
      <c r="O63" s="626">
        <v>2520</v>
      </c>
      <c r="P63" s="627"/>
    </row>
    <row r="64" spans="1:16" ht="27.95" customHeight="1" thickBot="1" x14ac:dyDescent="0.25">
      <c r="A64" s="405"/>
      <c r="B64" s="411"/>
      <c r="C64" s="412"/>
      <c r="D64" s="413"/>
      <c r="E64" s="414"/>
      <c r="F64" s="419"/>
      <c r="G64" s="420"/>
      <c r="H64" s="633">
        <f t="shared" ref="H64" si="63">(H63/I63)*100</f>
        <v>53.028201571890889</v>
      </c>
      <c r="I64" s="633"/>
      <c r="J64" s="633"/>
      <c r="K64" s="633">
        <f t="shared" ref="K64" si="64">(K63/L63)*100</f>
        <v>54.800000000000004</v>
      </c>
      <c r="L64" s="633"/>
      <c r="M64" s="633"/>
      <c r="N64" s="633">
        <f t="shared" ref="N64" si="65">(N63/O63)*100</f>
        <v>50.833333333333329</v>
      </c>
      <c r="O64" s="633"/>
      <c r="P64" s="633"/>
    </row>
    <row r="65" spans="1:16" ht="27.95" customHeight="1" x14ac:dyDescent="0.2">
      <c r="A65" s="421" t="s">
        <v>96</v>
      </c>
      <c r="B65" s="424">
        <v>29</v>
      </c>
      <c r="C65" s="425" t="s">
        <v>97</v>
      </c>
      <c r="D65" s="426" t="s">
        <v>530</v>
      </c>
      <c r="E65" s="328" t="s">
        <v>351</v>
      </c>
      <c r="F65" s="427">
        <v>0.8</v>
      </c>
      <c r="G65" s="428" t="s">
        <v>38</v>
      </c>
      <c r="H65" s="46">
        <v>5666</v>
      </c>
      <c r="I65" s="626">
        <v>6200</v>
      </c>
      <c r="J65" s="627"/>
      <c r="K65" s="46">
        <v>5577</v>
      </c>
      <c r="L65" s="626">
        <v>6000</v>
      </c>
      <c r="M65" s="627"/>
      <c r="N65" s="46">
        <v>5736</v>
      </c>
      <c r="O65" s="626">
        <v>6200</v>
      </c>
      <c r="P65" s="627"/>
    </row>
    <row r="66" spans="1:16" ht="27.95" customHeight="1" x14ac:dyDescent="0.2">
      <c r="A66" s="422"/>
      <c r="B66" s="418"/>
      <c r="C66" s="415"/>
      <c r="D66" s="416"/>
      <c r="E66" s="329"/>
      <c r="F66" s="331"/>
      <c r="G66" s="429"/>
      <c r="H66" s="633">
        <f t="shared" ref="H66" si="66">(H65/I65)*100</f>
        <v>91.387096774193537</v>
      </c>
      <c r="I66" s="633"/>
      <c r="J66" s="633"/>
      <c r="K66" s="633">
        <f t="shared" ref="K66" si="67">(K65/L65)*100</f>
        <v>92.95</v>
      </c>
      <c r="L66" s="633"/>
      <c r="M66" s="633"/>
      <c r="N66" s="633">
        <f t="shared" ref="N66" si="68">(N65/O65)*100</f>
        <v>92.516129032258064</v>
      </c>
      <c r="O66" s="633"/>
      <c r="P66" s="633"/>
    </row>
    <row r="67" spans="1:16" ht="27.95" customHeight="1" x14ac:dyDescent="0.2">
      <c r="A67" s="422"/>
      <c r="B67" s="418">
        <v>30</v>
      </c>
      <c r="C67" s="415" t="s">
        <v>99</v>
      </c>
      <c r="D67" s="416" t="s">
        <v>100</v>
      </c>
      <c r="E67" s="329" t="s">
        <v>352</v>
      </c>
      <c r="F67" s="331" t="s">
        <v>101</v>
      </c>
      <c r="G67" s="417" t="s">
        <v>28</v>
      </c>
      <c r="H67" s="46">
        <v>64</v>
      </c>
      <c r="I67" s="626">
        <v>964</v>
      </c>
      <c r="J67" s="627"/>
      <c r="K67" s="46">
        <v>89</v>
      </c>
      <c r="L67" s="626">
        <v>886</v>
      </c>
      <c r="M67" s="627"/>
      <c r="N67" s="46">
        <v>93</v>
      </c>
      <c r="O67" s="626">
        <v>892</v>
      </c>
      <c r="P67" s="627"/>
    </row>
    <row r="68" spans="1:16" ht="27.95" customHeight="1" x14ac:dyDescent="0.2">
      <c r="A68" s="422"/>
      <c r="B68" s="418"/>
      <c r="C68" s="415"/>
      <c r="D68" s="416"/>
      <c r="E68" s="329"/>
      <c r="F68" s="331"/>
      <c r="G68" s="417"/>
      <c r="H68" s="633">
        <f t="shared" ref="H68" si="69">(H67/I67)*100</f>
        <v>6.6390041493775938</v>
      </c>
      <c r="I68" s="633"/>
      <c r="J68" s="633"/>
      <c r="K68" s="633">
        <f t="shared" ref="K68" si="70">(K67/L67)*100</f>
        <v>10.045146726862303</v>
      </c>
      <c r="L68" s="633"/>
      <c r="M68" s="633"/>
      <c r="N68" s="633">
        <f t="shared" ref="N68" si="71">(N67/O67)*100</f>
        <v>10.426008968609866</v>
      </c>
      <c r="O68" s="633"/>
      <c r="P68" s="633"/>
    </row>
    <row r="69" spans="1:16" ht="27.95" customHeight="1" x14ac:dyDescent="0.2">
      <c r="A69" s="422"/>
      <c r="B69" s="418">
        <v>31</v>
      </c>
      <c r="C69" s="415" t="s">
        <v>102</v>
      </c>
      <c r="D69" s="416" t="s">
        <v>103</v>
      </c>
      <c r="E69" s="329" t="s">
        <v>353</v>
      </c>
      <c r="F69" s="331" t="s">
        <v>104</v>
      </c>
      <c r="G69" s="429" t="s">
        <v>38</v>
      </c>
      <c r="H69" s="46">
        <v>38</v>
      </c>
      <c r="I69" s="626">
        <v>964</v>
      </c>
      <c r="J69" s="627"/>
      <c r="K69" s="46">
        <v>64</v>
      </c>
      <c r="L69" s="626">
        <v>886</v>
      </c>
      <c r="M69" s="627"/>
      <c r="N69" s="46">
        <v>55</v>
      </c>
      <c r="O69" s="626">
        <v>892</v>
      </c>
      <c r="P69" s="627"/>
    </row>
    <row r="70" spans="1:16" ht="27.95" customHeight="1" x14ac:dyDescent="0.2">
      <c r="A70" s="422"/>
      <c r="B70" s="418"/>
      <c r="C70" s="415"/>
      <c r="D70" s="416"/>
      <c r="E70" s="329"/>
      <c r="F70" s="331"/>
      <c r="G70" s="429"/>
      <c r="H70" s="634">
        <f t="shared" ref="H70" si="72">(H69/I69)*100</f>
        <v>3.9419087136929458</v>
      </c>
      <c r="I70" s="634"/>
      <c r="J70" s="634"/>
      <c r="K70" s="634">
        <f t="shared" ref="K70" si="73">(K69/L69)*100</f>
        <v>7.2234762979683964</v>
      </c>
      <c r="L70" s="634"/>
      <c r="M70" s="634"/>
      <c r="N70" s="634">
        <f t="shared" ref="N70" si="74">(N69/O69)*100</f>
        <v>6.1659192825112106</v>
      </c>
      <c r="O70" s="634"/>
      <c r="P70" s="634"/>
    </row>
    <row r="71" spans="1:16" ht="27.95" customHeight="1" x14ac:dyDescent="0.2">
      <c r="A71" s="422"/>
      <c r="B71" s="418">
        <v>32</v>
      </c>
      <c r="C71" s="415" t="s">
        <v>105</v>
      </c>
      <c r="D71" s="416" t="s">
        <v>106</v>
      </c>
      <c r="E71" s="329" t="s">
        <v>354</v>
      </c>
      <c r="F71" s="399" t="s">
        <v>539</v>
      </c>
      <c r="G71" s="429" t="s">
        <v>38</v>
      </c>
      <c r="H71" s="46">
        <v>5329</v>
      </c>
      <c r="I71" s="626">
        <v>964</v>
      </c>
      <c r="J71" s="627"/>
      <c r="K71" s="46">
        <v>5558</v>
      </c>
      <c r="L71" s="626">
        <v>886</v>
      </c>
      <c r="M71" s="627"/>
      <c r="N71" s="46">
        <v>5782</v>
      </c>
      <c r="O71" s="626">
        <v>892</v>
      </c>
      <c r="P71" s="627"/>
    </row>
    <row r="72" spans="1:16" ht="27.95" customHeight="1" x14ac:dyDescent="0.2">
      <c r="A72" s="422"/>
      <c r="B72" s="418"/>
      <c r="C72" s="415"/>
      <c r="D72" s="416"/>
      <c r="E72" s="329"/>
      <c r="F72" s="399"/>
      <c r="G72" s="429"/>
      <c r="H72" s="634">
        <f t="shared" ref="H72" si="75">H71/I71</f>
        <v>5.5280082987551866</v>
      </c>
      <c r="I72" s="634"/>
      <c r="J72" s="634"/>
      <c r="K72" s="634">
        <f t="shared" ref="K72" si="76">K71/L71</f>
        <v>6.2731376975169297</v>
      </c>
      <c r="L72" s="634"/>
      <c r="M72" s="634"/>
      <c r="N72" s="634">
        <f t="shared" ref="N72" si="77">N71/O71</f>
        <v>6.4820627802690582</v>
      </c>
      <c r="O72" s="634"/>
      <c r="P72" s="634"/>
    </row>
    <row r="73" spans="1:16" ht="27.95" customHeight="1" x14ac:dyDescent="0.2">
      <c r="A73" s="422"/>
      <c r="B73" s="418">
        <v>33</v>
      </c>
      <c r="C73" s="415" t="s">
        <v>303</v>
      </c>
      <c r="D73" s="416" t="s">
        <v>108</v>
      </c>
      <c r="E73" s="329" t="s">
        <v>355</v>
      </c>
      <c r="F73" s="355">
        <v>0.5</v>
      </c>
      <c r="G73" s="417" t="s">
        <v>28</v>
      </c>
      <c r="H73" s="46">
        <v>785</v>
      </c>
      <c r="I73" s="626">
        <v>964</v>
      </c>
      <c r="J73" s="627"/>
      <c r="K73" s="46">
        <v>745</v>
      </c>
      <c r="L73" s="626">
        <v>886</v>
      </c>
      <c r="M73" s="627"/>
      <c r="N73" s="46">
        <v>745</v>
      </c>
      <c r="O73" s="626">
        <v>892</v>
      </c>
      <c r="P73" s="627"/>
    </row>
    <row r="74" spans="1:16" ht="27.95" customHeight="1" x14ac:dyDescent="0.2">
      <c r="A74" s="422"/>
      <c r="B74" s="418"/>
      <c r="C74" s="415"/>
      <c r="D74" s="416"/>
      <c r="E74" s="329"/>
      <c r="F74" s="331"/>
      <c r="G74" s="417"/>
      <c r="H74" s="634">
        <f t="shared" ref="H74" si="78">(H73/I73)*100</f>
        <v>81.431535269709542</v>
      </c>
      <c r="I74" s="634"/>
      <c r="J74" s="634"/>
      <c r="K74" s="634">
        <f t="shared" ref="K74" si="79">(K73/L73)*100</f>
        <v>84.085778781038385</v>
      </c>
      <c r="L74" s="634"/>
      <c r="M74" s="634"/>
      <c r="N74" s="634">
        <f t="shared" ref="N74" si="80">(N73/O73)*100</f>
        <v>83.520179372197305</v>
      </c>
      <c r="O74" s="634"/>
      <c r="P74" s="634"/>
    </row>
    <row r="75" spans="1:16" ht="27.95" customHeight="1" x14ac:dyDescent="0.2">
      <c r="A75" s="422"/>
      <c r="B75" s="418">
        <v>34</v>
      </c>
      <c r="C75" s="415" t="s">
        <v>304</v>
      </c>
      <c r="D75" s="416" t="s">
        <v>110</v>
      </c>
      <c r="E75" s="329" t="s">
        <v>356</v>
      </c>
      <c r="F75" s="355">
        <v>0.1</v>
      </c>
      <c r="G75" s="417" t="s">
        <v>28</v>
      </c>
      <c r="H75" s="46">
        <v>179</v>
      </c>
      <c r="I75" s="626">
        <v>964</v>
      </c>
      <c r="J75" s="627"/>
      <c r="K75" s="46">
        <v>141</v>
      </c>
      <c r="L75" s="626">
        <v>886</v>
      </c>
      <c r="M75" s="627"/>
      <c r="N75" s="46">
        <v>147</v>
      </c>
      <c r="O75" s="626">
        <v>892</v>
      </c>
      <c r="P75" s="627"/>
    </row>
    <row r="76" spans="1:16" ht="27.95" customHeight="1" x14ac:dyDescent="0.2">
      <c r="A76" s="422"/>
      <c r="B76" s="418"/>
      <c r="C76" s="415"/>
      <c r="D76" s="416"/>
      <c r="E76" s="329"/>
      <c r="F76" s="331"/>
      <c r="G76" s="417"/>
      <c r="H76" s="644">
        <f>(H75/I75*100)</f>
        <v>18.568464730290458</v>
      </c>
      <c r="I76" s="645"/>
      <c r="J76" s="646"/>
      <c r="K76" s="644">
        <f t="shared" ref="K76" si="81">(K75/L75)</f>
        <v>0.15914221218961624</v>
      </c>
      <c r="L76" s="645"/>
      <c r="M76" s="646"/>
      <c r="N76" s="644">
        <f t="shared" ref="N76" si="82">(N75/O75)</f>
        <v>0.16479820627802691</v>
      </c>
      <c r="O76" s="645"/>
      <c r="P76" s="646"/>
    </row>
    <row r="77" spans="1:16" ht="27.95" customHeight="1" x14ac:dyDescent="0.2">
      <c r="A77" s="422"/>
      <c r="B77" s="418">
        <v>35</v>
      </c>
      <c r="C77" s="415" t="s">
        <v>111</v>
      </c>
      <c r="D77" s="416" t="s">
        <v>524</v>
      </c>
      <c r="E77" s="329" t="s">
        <v>357</v>
      </c>
      <c r="F77" s="331" t="s">
        <v>523</v>
      </c>
      <c r="G77" s="429" t="s">
        <v>38</v>
      </c>
      <c r="H77" s="46">
        <v>964</v>
      </c>
      <c r="I77" s="626">
        <v>200</v>
      </c>
      <c r="J77" s="627"/>
      <c r="K77" s="46">
        <v>886</v>
      </c>
      <c r="L77" s="626">
        <v>200</v>
      </c>
      <c r="M77" s="627"/>
      <c r="N77" s="46">
        <v>892</v>
      </c>
      <c r="O77" s="626">
        <v>200</v>
      </c>
      <c r="P77" s="627"/>
    </row>
    <row r="78" spans="1:16" ht="27.95" customHeight="1" x14ac:dyDescent="0.2">
      <c r="A78" s="422"/>
      <c r="B78" s="418"/>
      <c r="C78" s="415"/>
      <c r="D78" s="416"/>
      <c r="E78" s="329"/>
      <c r="F78" s="331"/>
      <c r="G78" s="429"/>
      <c r="H78" s="634">
        <f t="shared" ref="H78" si="83">(H77/I77)*10</f>
        <v>48.2</v>
      </c>
      <c r="I78" s="634"/>
      <c r="J78" s="634"/>
      <c r="K78" s="634">
        <f t="shared" ref="K78" si="84">(K77/L77)*10</f>
        <v>44.3</v>
      </c>
      <c r="L78" s="634"/>
      <c r="M78" s="634"/>
      <c r="N78" s="634">
        <f t="shared" ref="N78" si="85">(N77/O77)*10</f>
        <v>44.6</v>
      </c>
      <c r="O78" s="634"/>
      <c r="P78" s="634"/>
    </row>
    <row r="79" spans="1:16" ht="27.95" customHeight="1" x14ac:dyDescent="0.2">
      <c r="A79" s="422"/>
      <c r="B79" s="418">
        <v>36</v>
      </c>
      <c r="C79" s="415" t="s">
        <v>114</v>
      </c>
      <c r="D79" s="416" t="s">
        <v>531</v>
      </c>
      <c r="E79" s="347" t="s">
        <v>358</v>
      </c>
      <c r="F79" s="331" t="s">
        <v>116</v>
      </c>
      <c r="G79" s="429" t="s">
        <v>38</v>
      </c>
      <c r="H79" s="46">
        <v>8.61</v>
      </c>
      <c r="I79" s="46">
        <v>5.52</v>
      </c>
      <c r="J79" s="50">
        <v>91.38</v>
      </c>
      <c r="K79" s="46">
        <v>7.05</v>
      </c>
      <c r="L79" s="46">
        <v>6.27</v>
      </c>
      <c r="M79" s="51">
        <v>92.95</v>
      </c>
      <c r="N79" s="46">
        <v>7.48</v>
      </c>
      <c r="O79" s="46">
        <v>6.48</v>
      </c>
      <c r="P79" s="49">
        <v>92.51</v>
      </c>
    </row>
    <row r="80" spans="1:16" ht="27.95" customHeight="1" x14ac:dyDescent="0.2">
      <c r="A80" s="422"/>
      <c r="B80" s="418"/>
      <c r="C80" s="415"/>
      <c r="D80" s="416"/>
      <c r="E80" s="347"/>
      <c r="F80" s="331"/>
      <c r="G80" s="429"/>
      <c r="H80" s="633">
        <f t="shared" ref="H80" si="86">(H79*I79)/J79</f>
        <v>0.5201050558108995</v>
      </c>
      <c r="I80" s="633"/>
      <c r="J80" s="633"/>
      <c r="K80" s="633">
        <f t="shared" ref="K80" si="87">(K79*L79)/M79</f>
        <v>0.47556213017751475</v>
      </c>
      <c r="L80" s="633"/>
      <c r="M80" s="633"/>
      <c r="N80" s="633">
        <f t="shared" ref="N80" si="88">(N79*O79)/P79</f>
        <v>0.52394768133174796</v>
      </c>
      <c r="O80" s="633"/>
      <c r="P80" s="633"/>
    </row>
    <row r="81" spans="1:16" ht="27.95" customHeight="1" x14ac:dyDescent="0.2">
      <c r="A81" s="422"/>
      <c r="B81" s="418">
        <v>37</v>
      </c>
      <c r="C81" s="415" t="s">
        <v>117</v>
      </c>
      <c r="D81" s="416" t="s">
        <v>118</v>
      </c>
      <c r="E81" s="343" t="s">
        <v>359</v>
      </c>
      <c r="F81" s="344"/>
      <c r="G81" s="429" t="s">
        <v>38</v>
      </c>
      <c r="H81" s="46">
        <v>499</v>
      </c>
      <c r="I81" s="626">
        <v>964</v>
      </c>
      <c r="J81" s="627"/>
      <c r="K81" s="46">
        <v>540</v>
      </c>
      <c r="L81" s="626">
        <v>886</v>
      </c>
      <c r="M81" s="627"/>
      <c r="N81" s="46">
        <v>477</v>
      </c>
      <c r="O81" s="626">
        <v>892</v>
      </c>
      <c r="P81" s="627"/>
    </row>
    <row r="82" spans="1:16" ht="27.95" customHeight="1" thickBot="1" x14ac:dyDescent="0.25">
      <c r="A82" s="423"/>
      <c r="B82" s="430"/>
      <c r="C82" s="431"/>
      <c r="D82" s="432"/>
      <c r="E82" s="433"/>
      <c r="F82" s="434"/>
      <c r="G82" s="435"/>
      <c r="H82" s="633">
        <f>(H81/I81)*100</f>
        <v>51.763485477178428</v>
      </c>
      <c r="I82" s="633"/>
      <c r="J82" s="633"/>
      <c r="K82" s="633">
        <f>(K81/L81)*100</f>
        <v>60.948081264108353</v>
      </c>
      <c r="L82" s="633"/>
      <c r="M82" s="633"/>
      <c r="N82" s="633">
        <f>(N81/O81)*100</f>
        <v>53.475336322869957</v>
      </c>
      <c r="O82" s="633"/>
      <c r="P82" s="633"/>
    </row>
    <row r="83" spans="1:16" ht="27.95" customHeight="1" x14ac:dyDescent="0.2">
      <c r="A83" s="460" t="s">
        <v>120</v>
      </c>
      <c r="B83" s="439">
        <v>38</v>
      </c>
      <c r="C83" s="440" t="s">
        <v>305</v>
      </c>
      <c r="D83" s="441" t="s">
        <v>282</v>
      </c>
      <c r="E83" s="382" t="s">
        <v>360</v>
      </c>
      <c r="F83" s="376">
        <v>0.85</v>
      </c>
      <c r="G83" s="342" t="s">
        <v>38</v>
      </c>
      <c r="H83" s="46">
        <v>729</v>
      </c>
      <c r="I83" s="626">
        <v>722</v>
      </c>
      <c r="J83" s="627"/>
      <c r="K83" s="46">
        <v>616</v>
      </c>
      <c r="L83" s="626">
        <v>708</v>
      </c>
      <c r="M83" s="627"/>
      <c r="N83" s="46">
        <v>694</v>
      </c>
      <c r="O83" s="626">
        <v>712</v>
      </c>
      <c r="P83" s="627"/>
    </row>
    <row r="84" spans="1:16" ht="27.95" customHeight="1" x14ac:dyDescent="0.2">
      <c r="A84" s="461"/>
      <c r="B84" s="436"/>
      <c r="C84" s="437"/>
      <c r="D84" s="438"/>
      <c r="E84" s="329"/>
      <c r="F84" s="331"/>
      <c r="G84" s="429"/>
      <c r="H84" s="633">
        <f t="shared" ref="H84" si="89">(H83/I83)*100</f>
        <v>100.96952908587258</v>
      </c>
      <c r="I84" s="633"/>
      <c r="J84" s="633"/>
      <c r="K84" s="633">
        <f t="shared" ref="K84" si="90">(K83/L83)*100</f>
        <v>87.005649717514117</v>
      </c>
      <c r="L84" s="633"/>
      <c r="M84" s="633"/>
      <c r="N84" s="633">
        <f t="shared" ref="N84" si="91">(N83/O83)*100</f>
        <v>97.471910112359552</v>
      </c>
      <c r="O84" s="633"/>
      <c r="P84" s="633"/>
    </row>
    <row r="85" spans="1:16" ht="27.95" customHeight="1" x14ac:dyDescent="0.2">
      <c r="A85" s="461"/>
      <c r="B85" s="436">
        <v>39</v>
      </c>
      <c r="C85" s="437" t="s">
        <v>123</v>
      </c>
      <c r="D85" s="438" t="s">
        <v>124</v>
      </c>
      <c r="E85" s="329" t="s">
        <v>361</v>
      </c>
      <c r="F85" s="331">
        <v>3</v>
      </c>
      <c r="G85" s="417" t="s">
        <v>28</v>
      </c>
      <c r="H85" s="46">
        <v>729</v>
      </c>
      <c r="I85" s="46">
        <v>7</v>
      </c>
      <c r="J85" s="46">
        <v>31</v>
      </c>
      <c r="K85" s="46">
        <v>616</v>
      </c>
      <c r="L85" s="46">
        <v>7</v>
      </c>
      <c r="M85" s="46">
        <v>30</v>
      </c>
      <c r="N85" s="46">
        <v>694</v>
      </c>
      <c r="O85" s="46">
        <v>7</v>
      </c>
      <c r="P85" s="46">
        <v>31</v>
      </c>
    </row>
    <row r="86" spans="1:16" ht="27.95" customHeight="1" x14ac:dyDescent="0.2">
      <c r="A86" s="461"/>
      <c r="B86" s="436"/>
      <c r="C86" s="437"/>
      <c r="D86" s="438"/>
      <c r="E86" s="329"/>
      <c r="F86" s="331"/>
      <c r="G86" s="417"/>
      <c r="H86" s="647">
        <f t="shared" ref="H86" si="92">(H85/I85)/J85</f>
        <v>3.3594470046082949</v>
      </c>
      <c r="I86" s="647"/>
      <c r="J86" s="647"/>
      <c r="K86" s="647">
        <f t="shared" ref="K86" si="93">(K85/L85)/M85</f>
        <v>2.9333333333333331</v>
      </c>
      <c r="L86" s="647"/>
      <c r="M86" s="647"/>
      <c r="N86" s="647">
        <f t="shared" ref="N86" si="94">(N85/O85)/P85</f>
        <v>3.1981566820276495</v>
      </c>
      <c r="O86" s="647"/>
      <c r="P86" s="647"/>
    </row>
    <row r="87" spans="1:16" ht="27.95" customHeight="1" x14ac:dyDescent="0.2">
      <c r="A87" s="461"/>
      <c r="B87" s="436">
        <v>40</v>
      </c>
      <c r="C87" s="437" t="s">
        <v>321</v>
      </c>
      <c r="D87" s="438" t="s">
        <v>283</v>
      </c>
      <c r="E87" s="442" t="s">
        <v>504</v>
      </c>
      <c r="F87" s="346"/>
      <c r="G87" s="417" t="s">
        <v>28</v>
      </c>
      <c r="H87" s="46">
        <v>73</v>
      </c>
      <c r="I87" s="626">
        <v>729</v>
      </c>
      <c r="J87" s="627"/>
      <c r="K87" s="46">
        <v>46</v>
      </c>
      <c r="L87" s="626">
        <v>616</v>
      </c>
      <c r="M87" s="627"/>
      <c r="N87" s="46">
        <v>58</v>
      </c>
      <c r="O87" s="626">
        <v>694</v>
      </c>
      <c r="P87" s="627"/>
    </row>
    <row r="88" spans="1:16" ht="27.95" customHeight="1" x14ac:dyDescent="0.2">
      <c r="A88" s="461"/>
      <c r="B88" s="436"/>
      <c r="C88" s="437"/>
      <c r="D88" s="438"/>
      <c r="E88" s="442"/>
      <c r="F88" s="346"/>
      <c r="G88" s="417"/>
      <c r="H88" s="633">
        <f>(H87/I87)*100</f>
        <v>10.013717421124829</v>
      </c>
      <c r="I88" s="633"/>
      <c r="J88" s="633"/>
      <c r="K88" s="633">
        <f>(K87/L87)*100</f>
        <v>7.4675324675324672</v>
      </c>
      <c r="L88" s="633"/>
      <c r="M88" s="633"/>
      <c r="N88" s="633">
        <f>(N87/O87)*100</f>
        <v>8.3573487031700289</v>
      </c>
      <c r="O88" s="633"/>
      <c r="P88" s="633"/>
    </row>
    <row r="89" spans="1:16" ht="27.95" customHeight="1" x14ac:dyDescent="0.2">
      <c r="A89" s="461"/>
      <c r="B89" s="436">
        <v>41</v>
      </c>
      <c r="C89" s="437" t="s">
        <v>127</v>
      </c>
      <c r="D89" s="438" t="s">
        <v>128</v>
      </c>
      <c r="E89" s="329" t="s">
        <v>363</v>
      </c>
      <c r="F89" s="355">
        <v>0.4</v>
      </c>
      <c r="G89" s="417" t="s">
        <v>28</v>
      </c>
      <c r="H89" s="46">
        <v>656</v>
      </c>
      <c r="I89" s="626">
        <v>964</v>
      </c>
      <c r="J89" s="627"/>
      <c r="K89" s="46">
        <v>570</v>
      </c>
      <c r="L89" s="626">
        <v>886</v>
      </c>
      <c r="M89" s="627"/>
      <c r="N89" s="46">
        <v>636</v>
      </c>
      <c r="O89" s="626">
        <v>892</v>
      </c>
      <c r="P89" s="627"/>
    </row>
    <row r="90" spans="1:16" ht="27.95" customHeight="1" x14ac:dyDescent="0.2">
      <c r="A90" s="461"/>
      <c r="B90" s="436"/>
      <c r="C90" s="437"/>
      <c r="D90" s="438"/>
      <c r="E90" s="329"/>
      <c r="F90" s="331"/>
      <c r="G90" s="417"/>
      <c r="H90" s="633">
        <f>(H89/I89)*100</f>
        <v>68.049792531120332</v>
      </c>
      <c r="I90" s="633"/>
      <c r="J90" s="633"/>
      <c r="K90" s="633">
        <f>(K89/L89)*100</f>
        <v>64.334085778781031</v>
      </c>
      <c r="L90" s="633"/>
      <c r="M90" s="633"/>
      <c r="N90" s="633">
        <f>(N89/O89)*100</f>
        <v>71.300448430493262</v>
      </c>
      <c r="O90" s="633"/>
      <c r="P90" s="633"/>
    </row>
    <row r="91" spans="1:16" ht="27.95" customHeight="1" x14ac:dyDescent="0.2">
      <c r="A91" s="461"/>
      <c r="B91" s="436">
        <v>42</v>
      </c>
      <c r="C91" s="437" t="s">
        <v>129</v>
      </c>
      <c r="D91" s="438" t="s">
        <v>130</v>
      </c>
      <c r="E91" s="329" t="s">
        <v>364</v>
      </c>
      <c r="F91" s="355">
        <v>0.3</v>
      </c>
      <c r="G91" s="417" t="s">
        <v>28</v>
      </c>
      <c r="H91" s="46">
        <v>311</v>
      </c>
      <c r="I91" s="626">
        <v>729</v>
      </c>
      <c r="J91" s="627"/>
      <c r="K91" s="46">
        <v>312</v>
      </c>
      <c r="L91" s="626">
        <v>616</v>
      </c>
      <c r="M91" s="627"/>
      <c r="N91" s="46">
        <v>314</v>
      </c>
      <c r="O91" s="626">
        <v>694</v>
      </c>
      <c r="P91" s="627"/>
    </row>
    <row r="92" spans="1:16" ht="27.95" customHeight="1" x14ac:dyDescent="0.2">
      <c r="A92" s="461"/>
      <c r="B92" s="436"/>
      <c r="C92" s="437"/>
      <c r="D92" s="438"/>
      <c r="E92" s="329"/>
      <c r="F92" s="331"/>
      <c r="G92" s="417"/>
      <c r="H92" s="633">
        <f t="shared" ref="H92" si="95">(H91/I91)*100</f>
        <v>42.661179698216735</v>
      </c>
      <c r="I92" s="633"/>
      <c r="J92" s="633"/>
      <c r="K92" s="633">
        <f t="shared" ref="K92" si="96">(K91/L91)*100</f>
        <v>50.649350649350644</v>
      </c>
      <c r="L92" s="633"/>
      <c r="M92" s="633"/>
      <c r="N92" s="633">
        <f t="shared" ref="N92" si="97">(N91/O91)*100</f>
        <v>45.244956772334291</v>
      </c>
      <c r="O92" s="633"/>
      <c r="P92" s="633"/>
    </row>
    <row r="93" spans="1:16" ht="27.95" customHeight="1" x14ac:dyDescent="0.2">
      <c r="A93" s="461"/>
      <c r="B93" s="436">
        <v>43</v>
      </c>
      <c r="C93" s="437" t="s">
        <v>284</v>
      </c>
      <c r="D93" s="438" t="s">
        <v>285</v>
      </c>
      <c r="E93" s="329" t="s">
        <v>365</v>
      </c>
      <c r="F93" s="331" t="s">
        <v>133</v>
      </c>
      <c r="G93" s="417" t="s">
        <v>28</v>
      </c>
      <c r="H93" s="46">
        <v>19</v>
      </c>
      <c r="I93" s="626">
        <v>729</v>
      </c>
      <c r="J93" s="627"/>
      <c r="K93" s="46">
        <v>28</v>
      </c>
      <c r="L93" s="626">
        <v>616</v>
      </c>
      <c r="M93" s="627"/>
      <c r="N93" s="46">
        <v>36</v>
      </c>
      <c r="O93" s="626">
        <v>694</v>
      </c>
      <c r="P93" s="627"/>
    </row>
    <row r="94" spans="1:16" ht="27.95" customHeight="1" x14ac:dyDescent="0.2">
      <c r="A94" s="461"/>
      <c r="B94" s="436"/>
      <c r="C94" s="437"/>
      <c r="D94" s="438"/>
      <c r="E94" s="329"/>
      <c r="F94" s="331"/>
      <c r="G94" s="417"/>
      <c r="H94" s="633">
        <f t="shared" ref="H94" si="98">(H93/I93)*100</f>
        <v>2.6063100137174211</v>
      </c>
      <c r="I94" s="633"/>
      <c r="J94" s="633"/>
      <c r="K94" s="633">
        <f t="shared" ref="K94" si="99">(K93/L93)*100</f>
        <v>4.5454545454545459</v>
      </c>
      <c r="L94" s="633"/>
      <c r="M94" s="633"/>
      <c r="N94" s="633">
        <f t="shared" ref="N94" si="100">(N93/O93)*100</f>
        <v>5.1873198847262252</v>
      </c>
      <c r="O94" s="633"/>
      <c r="P94" s="633"/>
    </row>
    <row r="95" spans="1:16" ht="27.95" customHeight="1" x14ac:dyDescent="0.2">
      <c r="A95" s="461"/>
      <c r="B95" s="436">
        <v>44</v>
      </c>
      <c r="C95" s="437" t="s">
        <v>134</v>
      </c>
      <c r="D95" s="438" t="s">
        <v>135</v>
      </c>
      <c r="E95" s="329" t="s">
        <v>366</v>
      </c>
      <c r="F95" s="355">
        <v>0.27</v>
      </c>
      <c r="G95" s="417" t="s">
        <v>28</v>
      </c>
      <c r="H95" s="46">
        <v>0</v>
      </c>
      <c r="I95" s="626">
        <v>0</v>
      </c>
      <c r="J95" s="627"/>
      <c r="K95" s="46">
        <v>0</v>
      </c>
      <c r="L95" s="626">
        <v>0</v>
      </c>
      <c r="M95" s="627"/>
      <c r="N95" s="46">
        <v>0</v>
      </c>
      <c r="O95" s="626">
        <v>0</v>
      </c>
      <c r="P95" s="627"/>
    </row>
    <row r="96" spans="1:16" ht="27.95" customHeight="1" x14ac:dyDescent="0.2">
      <c r="A96" s="461"/>
      <c r="B96" s="436"/>
      <c r="C96" s="437"/>
      <c r="D96" s="438"/>
      <c r="E96" s="329"/>
      <c r="F96" s="331"/>
      <c r="G96" s="417"/>
      <c r="H96" s="648" t="s">
        <v>525</v>
      </c>
      <c r="I96" s="648"/>
      <c r="J96" s="648"/>
      <c r="K96" s="648" t="s">
        <v>525</v>
      </c>
      <c r="L96" s="648"/>
      <c r="M96" s="648"/>
      <c r="N96" s="648" t="s">
        <v>525</v>
      </c>
      <c r="O96" s="648"/>
      <c r="P96" s="648"/>
    </row>
    <row r="97" spans="1:16" ht="27.95" customHeight="1" x14ac:dyDescent="0.2">
      <c r="A97" s="461"/>
      <c r="B97" s="436">
        <v>45</v>
      </c>
      <c r="C97" s="437" t="s">
        <v>136</v>
      </c>
      <c r="D97" s="438" t="s">
        <v>137</v>
      </c>
      <c r="E97" s="343" t="s">
        <v>367</v>
      </c>
      <c r="F97" s="331" t="s">
        <v>281</v>
      </c>
      <c r="G97" s="417" t="s">
        <v>28</v>
      </c>
      <c r="H97" s="46">
        <v>0</v>
      </c>
      <c r="I97" s="626">
        <v>729</v>
      </c>
      <c r="J97" s="627"/>
      <c r="K97" s="46">
        <v>0</v>
      </c>
      <c r="L97" s="626">
        <v>616</v>
      </c>
      <c r="M97" s="627"/>
      <c r="N97" s="46">
        <v>0</v>
      </c>
      <c r="O97" s="626">
        <v>616</v>
      </c>
      <c r="P97" s="627"/>
    </row>
    <row r="98" spans="1:16" ht="27.95" customHeight="1" x14ac:dyDescent="0.2">
      <c r="A98" s="461"/>
      <c r="B98" s="436"/>
      <c r="C98" s="437"/>
      <c r="D98" s="438"/>
      <c r="E98" s="343"/>
      <c r="F98" s="331"/>
      <c r="G98" s="417"/>
      <c r="H98" s="633">
        <f t="shared" ref="H98" si="101">(H97/I97)*100</f>
        <v>0</v>
      </c>
      <c r="I98" s="633"/>
      <c r="J98" s="633"/>
      <c r="K98" s="633">
        <f t="shared" ref="K98" si="102">(K97/L97)*100</f>
        <v>0</v>
      </c>
      <c r="L98" s="633"/>
      <c r="M98" s="633"/>
      <c r="N98" s="633">
        <f t="shared" ref="N98" si="103">(N97/O97)*100</f>
        <v>0</v>
      </c>
      <c r="O98" s="633"/>
      <c r="P98" s="633"/>
    </row>
    <row r="99" spans="1:16" ht="27.95" customHeight="1" x14ac:dyDescent="0.2">
      <c r="A99" s="461"/>
      <c r="B99" s="436">
        <v>46</v>
      </c>
      <c r="C99" s="437" t="s">
        <v>138</v>
      </c>
      <c r="D99" s="438" t="s">
        <v>139</v>
      </c>
      <c r="E99" s="343" t="s">
        <v>368</v>
      </c>
      <c r="F99" s="331" t="s">
        <v>281</v>
      </c>
      <c r="G99" s="417" t="s">
        <v>28</v>
      </c>
      <c r="H99" s="46">
        <v>0</v>
      </c>
      <c r="I99" s="626">
        <v>1059</v>
      </c>
      <c r="J99" s="627"/>
      <c r="K99" s="46">
        <v>0</v>
      </c>
      <c r="L99" s="626">
        <v>616</v>
      </c>
      <c r="M99" s="627"/>
      <c r="N99" s="46">
        <v>0</v>
      </c>
      <c r="O99" s="626">
        <v>898</v>
      </c>
      <c r="P99" s="627"/>
    </row>
    <row r="100" spans="1:16" ht="27.95" customHeight="1" x14ac:dyDescent="0.2">
      <c r="A100" s="461"/>
      <c r="B100" s="436"/>
      <c r="C100" s="437"/>
      <c r="D100" s="438"/>
      <c r="E100" s="343"/>
      <c r="F100" s="331"/>
      <c r="G100" s="417"/>
      <c r="H100" s="633">
        <f t="shared" ref="H100" si="104">(H99/I99)*100</f>
        <v>0</v>
      </c>
      <c r="I100" s="633"/>
      <c r="J100" s="633"/>
      <c r="K100" s="633">
        <f t="shared" ref="K100" si="105">(K99/L99)*100</f>
        <v>0</v>
      </c>
      <c r="L100" s="633"/>
      <c r="M100" s="633"/>
      <c r="N100" s="633">
        <f t="shared" ref="N100" si="106">(N99/O99)*100</f>
        <v>0</v>
      </c>
      <c r="O100" s="633"/>
      <c r="P100" s="633"/>
    </row>
    <row r="101" spans="1:16" ht="27.95" customHeight="1" x14ac:dyDescent="0.2">
      <c r="A101" s="461"/>
      <c r="B101" s="436">
        <v>47</v>
      </c>
      <c r="C101" s="437" t="s">
        <v>140</v>
      </c>
      <c r="D101" s="443" t="s">
        <v>141</v>
      </c>
      <c r="E101" s="347" t="s">
        <v>369</v>
      </c>
      <c r="F101" s="331" t="s">
        <v>526</v>
      </c>
      <c r="G101" s="429" t="s">
        <v>38</v>
      </c>
      <c r="H101" s="46"/>
      <c r="I101" s="626"/>
      <c r="J101" s="627"/>
      <c r="K101" s="46"/>
      <c r="L101" s="626"/>
      <c r="M101" s="627"/>
      <c r="N101" s="46"/>
      <c r="O101" s="626"/>
      <c r="P101" s="627"/>
    </row>
    <row r="102" spans="1:16" ht="27.95" customHeight="1" x14ac:dyDescent="0.2">
      <c r="A102" s="461"/>
      <c r="B102" s="436"/>
      <c r="C102" s="437"/>
      <c r="D102" s="443"/>
      <c r="E102" s="347"/>
      <c r="F102" s="331"/>
      <c r="G102" s="429"/>
      <c r="H102" s="649" t="s">
        <v>525</v>
      </c>
      <c r="I102" s="649"/>
      <c r="J102" s="649"/>
      <c r="K102" s="649" t="s">
        <v>525</v>
      </c>
      <c r="L102" s="649"/>
      <c r="M102" s="649"/>
      <c r="N102" s="649" t="s">
        <v>525</v>
      </c>
      <c r="O102" s="649"/>
      <c r="P102" s="649"/>
    </row>
    <row r="103" spans="1:16" ht="27.95" customHeight="1" x14ac:dyDescent="0.2">
      <c r="A103" s="461"/>
      <c r="B103" s="436">
        <v>48</v>
      </c>
      <c r="C103" s="437" t="s">
        <v>142</v>
      </c>
      <c r="D103" s="438" t="s">
        <v>143</v>
      </c>
      <c r="E103" s="347" t="s">
        <v>370</v>
      </c>
      <c r="F103" s="331" t="s">
        <v>526</v>
      </c>
      <c r="G103" s="429" t="s">
        <v>38</v>
      </c>
      <c r="H103" s="46"/>
      <c r="I103" s="626"/>
      <c r="J103" s="627"/>
      <c r="K103" s="46"/>
      <c r="L103" s="626"/>
      <c r="M103" s="627"/>
      <c r="N103" s="46"/>
      <c r="O103" s="626"/>
      <c r="P103" s="627"/>
    </row>
    <row r="104" spans="1:16" ht="30" customHeight="1" x14ac:dyDescent="0.2">
      <c r="A104" s="461"/>
      <c r="B104" s="436"/>
      <c r="C104" s="437"/>
      <c r="D104" s="438"/>
      <c r="E104" s="347"/>
      <c r="F104" s="331"/>
      <c r="G104" s="429"/>
      <c r="H104" s="649" t="s">
        <v>525</v>
      </c>
      <c r="I104" s="649"/>
      <c r="J104" s="649"/>
      <c r="K104" s="649" t="s">
        <v>525</v>
      </c>
      <c r="L104" s="649"/>
      <c r="M104" s="649"/>
      <c r="N104" s="649" t="s">
        <v>525</v>
      </c>
      <c r="O104" s="649"/>
      <c r="P104" s="649"/>
    </row>
    <row r="105" spans="1:16" ht="27.95" customHeight="1" x14ac:dyDescent="0.2">
      <c r="A105" s="461"/>
      <c r="B105" s="436">
        <v>49</v>
      </c>
      <c r="C105" s="437" t="s">
        <v>144</v>
      </c>
      <c r="D105" s="438" t="s">
        <v>145</v>
      </c>
      <c r="E105" s="343" t="s">
        <v>371</v>
      </c>
      <c r="F105" s="331" t="s">
        <v>133</v>
      </c>
      <c r="G105" s="417" t="s">
        <v>28</v>
      </c>
      <c r="H105" s="46">
        <v>5</v>
      </c>
      <c r="I105" s="626">
        <v>729</v>
      </c>
      <c r="J105" s="627"/>
      <c r="K105" s="46">
        <v>12</v>
      </c>
      <c r="L105" s="626">
        <v>616</v>
      </c>
      <c r="M105" s="627"/>
      <c r="N105" s="46">
        <v>13</v>
      </c>
      <c r="O105" s="626">
        <v>694</v>
      </c>
      <c r="P105" s="627"/>
    </row>
    <row r="106" spans="1:16" ht="27.95" customHeight="1" x14ac:dyDescent="0.2">
      <c r="A106" s="461"/>
      <c r="B106" s="436"/>
      <c r="C106" s="437"/>
      <c r="D106" s="438"/>
      <c r="E106" s="343"/>
      <c r="F106" s="331"/>
      <c r="G106" s="417"/>
      <c r="H106" s="633">
        <f t="shared" ref="H106" si="107">(H105/I105)*100</f>
        <v>0.68587105624142664</v>
      </c>
      <c r="I106" s="633"/>
      <c r="J106" s="633"/>
      <c r="K106" s="633">
        <f t="shared" ref="K106" si="108">(K105/L105)*100</f>
        <v>1.948051948051948</v>
      </c>
      <c r="L106" s="633"/>
      <c r="M106" s="633"/>
      <c r="N106" s="633">
        <f t="shared" ref="N106" si="109">(N105/O105)*100</f>
        <v>1.8731988472622478</v>
      </c>
      <c r="O106" s="633"/>
      <c r="P106" s="633"/>
    </row>
    <row r="107" spans="1:16" ht="27.95" customHeight="1" x14ac:dyDescent="0.2">
      <c r="A107" s="461"/>
      <c r="B107" s="436">
        <v>50</v>
      </c>
      <c r="C107" s="437" t="s">
        <v>146</v>
      </c>
      <c r="D107" s="438" t="s">
        <v>147</v>
      </c>
      <c r="E107" s="347" t="s">
        <v>372</v>
      </c>
      <c r="F107" s="331" t="s">
        <v>27</v>
      </c>
      <c r="G107" s="417" t="s">
        <v>28</v>
      </c>
      <c r="H107" s="46">
        <v>7</v>
      </c>
      <c r="I107" s="626">
        <v>729</v>
      </c>
      <c r="J107" s="627"/>
      <c r="K107" s="46">
        <v>6</v>
      </c>
      <c r="L107" s="626">
        <v>616</v>
      </c>
      <c r="M107" s="627"/>
      <c r="N107" s="46">
        <v>8</v>
      </c>
      <c r="O107" s="626">
        <v>694</v>
      </c>
      <c r="P107" s="627"/>
    </row>
    <row r="108" spans="1:16" ht="28.5" customHeight="1" thickBot="1" x14ac:dyDescent="0.25">
      <c r="A108" s="462"/>
      <c r="B108" s="456"/>
      <c r="C108" s="457"/>
      <c r="D108" s="458"/>
      <c r="E108" s="459"/>
      <c r="F108" s="419"/>
      <c r="G108" s="345"/>
      <c r="H108" s="633">
        <f t="shared" ref="H108" si="110">(H107/I107)*100</f>
        <v>0.96021947873799729</v>
      </c>
      <c r="I108" s="633"/>
      <c r="J108" s="633"/>
      <c r="K108" s="633">
        <f t="shared" ref="K108" si="111">(K107/L107)*100</f>
        <v>0.97402597402597402</v>
      </c>
      <c r="L108" s="633"/>
      <c r="M108" s="633"/>
      <c r="N108" s="633">
        <f t="shared" ref="N108" si="112">(N107/O107)*100</f>
        <v>1.1527377521613833</v>
      </c>
      <c r="O108" s="633"/>
      <c r="P108" s="633"/>
    </row>
    <row r="109" spans="1:16" ht="27.95" customHeight="1" x14ac:dyDescent="0.2">
      <c r="A109" s="444" t="s">
        <v>277</v>
      </c>
      <c r="B109" s="447">
        <v>51</v>
      </c>
      <c r="C109" s="449" t="s">
        <v>262</v>
      </c>
      <c r="D109" s="451" t="s">
        <v>263</v>
      </c>
      <c r="E109" s="453" t="s">
        <v>373</v>
      </c>
      <c r="F109" s="330" t="s">
        <v>281</v>
      </c>
      <c r="G109" s="469" t="s">
        <v>28</v>
      </c>
      <c r="H109" s="46"/>
      <c r="I109" s="626"/>
      <c r="J109" s="627"/>
      <c r="K109" s="46"/>
      <c r="L109" s="626"/>
      <c r="M109" s="627"/>
      <c r="N109" s="46"/>
      <c r="O109" s="626"/>
      <c r="P109" s="627"/>
    </row>
    <row r="110" spans="1:16" ht="27.95" customHeight="1" x14ac:dyDescent="0.2">
      <c r="A110" s="445"/>
      <c r="B110" s="448"/>
      <c r="C110" s="450"/>
      <c r="D110" s="452"/>
      <c r="E110" s="454"/>
      <c r="F110" s="331"/>
      <c r="G110" s="417"/>
      <c r="H110" s="649" t="s">
        <v>525</v>
      </c>
      <c r="I110" s="649"/>
      <c r="J110" s="649"/>
      <c r="K110" s="649" t="s">
        <v>525</v>
      </c>
      <c r="L110" s="649"/>
      <c r="M110" s="649"/>
      <c r="N110" s="649" t="s">
        <v>525</v>
      </c>
      <c r="O110" s="649"/>
      <c r="P110" s="649"/>
    </row>
    <row r="111" spans="1:16" ht="27.95" customHeight="1" x14ac:dyDescent="0.2">
      <c r="A111" s="445"/>
      <c r="B111" s="448">
        <v>52</v>
      </c>
      <c r="C111" s="450" t="s">
        <v>264</v>
      </c>
      <c r="D111" s="452" t="s">
        <v>265</v>
      </c>
      <c r="E111" s="455" t="s">
        <v>374</v>
      </c>
      <c r="F111" s="355">
        <v>1</v>
      </c>
      <c r="G111" s="417" t="s">
        <v>28</v>
      </c>
      <c r="H111" s="46"/>
      <c r="I111" s="626"/>
      <c r="J111" s="627"/>
      <c r="K111" s="46"/>
      <c r="L111" s="626"/>
      <c r="M111" s="627"/>
      <c r="N111" s="46"/>
      <c r="O111" s="626"/>
      <c r="P111" s="627"/>
    </row>
    <row r="112" spans="1:16" ht="27.95" customHeight="1" x14ac:dyDescent="0.2">
      <c r="A112" s="445"/>
      <c r="B112" s="448"/>
      <c r="C112" s="450"/>
      <c r="D112" s="452"/>
      <c r="E112" s="455"/>
      <c r="F112" s="331"/>
      <c r="G112" s="417"/>
      <c r="H112" s="649" t="s">
        <v>525</v>
      </c>
      <c r="I112" s="649"/>
      <c r="J112" s="649"/>
      <c r="K112" s="649" t="s">
        <v>525</v>
      </c>
      <c r="L112" s="649"/>
      <c r="M112" s="649"/>
      <c r="N112" s="649" t="s">
        <v>525</v>
      </c>
      <c r="O112" s="649"/>
      <c r="P112" s="649"/>
    </row>
    <row r="113" spans="1:31" ht="27.95" customHeight="1" x14ac:dyDescent="0.2">
      <c r="A113" s="445"/>
      <c r="B113" s="448">
        <v>53</v>
      </c>
      <c r="C113" s="450" t="s">
        <v>266</v>
      </c>
      <c r="D113" s="452" t="s">
        <v>267</v>
      </c>
      <c r="E113" s="455" t="s">
        <v>375</v>
      </c>
      <c r="F113" s="331" t="s">
        <v>281</v>
      </c>
      <c r="G113" s="417" t="s">
        <v>28</v>
      </c>
      <c r="H113" s="46"/>
      <c r="I113" s="626"/>
      <c r="J113" s="627"/>
      <c r="K113" s="46"/>
      <c r="L113" s="626"/>
      <c r="M113" s="627"/>
      <c r="N113" s="46"/>
      <c r="O113" s="626"/>
      <c r="P113" s="627"/>
    </row>
    <row r="114" spans="1:31" ht="27.95" customHeight="1" x14ac:dyDescent="0.2">
      <c r="A114" s="445"/>
      <c r="B114" s="448"/>
      <c r="C114" s="450"/>
      <c r="D114" s="452"/>
      <c r="E114" s="455"/>
      <c r="F114" s="331"/>
      <c r="G114" s="417"/>
      <c r="H114" s="649" t="s">
        <v>525</v>
      </c>
      <c r="I114" s="649"/>
      <c r="J114" s="649"/>
      <c r="K114" s="649" t="s">
        <v>525</v>
      </c>
      <c r="L114" s="649"/>
      <c r="M114" s="649"/>
      <c r="N114" s="649" t="s">
        <v>525</v>
      </c>
      <c r="O114" s="649"/>
      <c r="P114" s="649"/>
    </row>
    <row r="115" spans="1:31" ht="27.95" customHeight="1" x14ac:dyDescent="0.2">
      <c r="A115" s="445"/>
      <c r="B115" s="448">
        <v>54</v>
      </c>
      <c r="C115" s="450" t="s">
        <v>268</v>
      </c>
      <c r="D115" s="452" t="s">
        <v>269</v>
      </c>
      <c r="E115" s="455" t="s">
        <v>376</v>
      </c>
      <c r="F115" s="331" t="s">
        <v>45</v>
      </c>
      <c r="G115" s="417" t="s">
        <v>28</v>
      </c>
      <c r="H115" s="46"/>
      <c r="I115" s="626"/>
      <c r="J115" s="627"/>
      <c r="K115" s="46"/>
      <c r="L115" s="626"/>
      <c r="M115" s="627"/>
      <c r="N115" s="46"/>
      <c r="O115" s="626"/>
      <c r="P115" s="627"/>
    </row>
    <row r="116" spans="1:31" ht="27.95" customHeight="1" x14ac:dyDescent="0.2">
      <c r="A116" s="445"/>
      <c r="B116" s="448"/>
      <c r="C116" s="450"/>
      <c r="D116" s="452"/>
      <c r="E116" s="455"/>
      <c r="F116" s="331"/>
      <c r="G116" s="417"/>
      <c r="H116" s="649" t="s">
        <v>525</v>
      </c>
      <c r="I116" s="649"/>
      <c r="J116" s="649"/>
      <c r="K116" s="649" t="s">
        <v>525</v>
      </c>
      <c r="L116" s="649"/>
      <c r="M116" s="649"/>
      <c r="N116" s="649" t="s">
        <v>525</v>
      </c>
      <c r="O116" s="649"/>
      <c r="P116" s="649"/>
    </row>
    <row r="117" spans="1:31" ht="15" customHeight="1" x14ac:dyDescent="0.2">
      <c r="A117" s="445"/>
      <c r="B117" s="448">
        <v>55</v>
      </c>
      <c r="C117" s="450" t="s">
        <v>270</v>
      </c>
      <c r="D117" s="452" t="s">
        <v>271</v>
      </c>
      <c r="E117" s="455" t="s">
        <v>377</v>
      </c>
      <c r="F117" s="346"/>
      <c r="G117" s="417" t="s">
        <v>28</v>
      </c>
      <c r="H117" s="638">
        <v>0</v>
      </c>
      <c r="I117" s="639"/>
      <c r="J117" s="640"/>
      <c r="K117" s="638">
        <v>0</v>
      </c>
      <c r="L117" s="639"/>
      <c r="M117" s="640"/>
      <c r="N117" s="638">
        <v>0</v>
      </c>
      <c r="O117" s="639"/>
      <c r="P117" s="640"/>
    </row>
    <row r="118" spans="1:31" s="48" customFormat="1" ht="24.75" customHeight="1" thickBot="1" x14ac:dyDescent="0.3">
      <c r="A118" s="446"/>
      <c r="B118" s="463"/>
      <c r="C118" s="464"/>
      <c r="D118" s="465"/>
      <c r="E118" s="466"/>
      <c r="F118" s="467"/>
      <c r="G118" s="468"/>
      <c r="H118" s="641"/>
      <c r="I118" s="642"/>
      <c r="J118" s="643"/>
      <c r="K118" s="641"/>
      <c r="L118" s="642"/>
      <c r="M118" s="643"/>
      <c r="N118" s="641"/>
      <c r="O118" s="642"/>
      <c r="P118" s="643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</row>
    <row r="119" spans="1:31" ht="27.95" customHeight="1" x14ac:dyDescent="0.2">
      <c r="A119" s="475" t="s">
        <v>149</v>
      </c>
      <c r="B119" s="478">
        <v>56</v>
      </c>
      <c r="C119" s="479" t="s">
        <v>306</v>
      </c>
      <c r="D119" s="480" t="s">
        <v>286</v>
      </c>
      <c r="E119" s="382" t="s">
        <v>378</v>
      </c>
      <c r="F119" s="376">
        <v>1</v>
      </c>
      <c r="G119" s="333" t="s">
        <v>28</v>
      </c>
      <c r="H119" s="46">
        <v>4903</v>
      </c>
      <c r="I119" s="626">
        <v>4044</v>
      </c>
      <c r="J119" s="627"/>
      <c r="K119" s="46">
        <v>4569</v>
      </c>
      <c r="L119" s="626">
        <v>4044</v>
      </c>
      <c r="M119" s="627"/>
      <c r="N119" s="46">
        <v>3795</v>
      </c>
      <c r="O119" s="626">
        <v>4044</v>
      </c>
      <c r="P119" s="627"/>
    </row>
    <row r="120" spans="1:31" ht="27.95" customHeight="1" x14ac:dyDescent="0.2">
      <c r="A120" s="476"/>
      <c r="B120" s="470"/>
      <c r="C120" s="471"/>
      <c r="D120" s="474"/>
      <c r="E120" s="329"/>
      <c r="F120" s="331"/>
      <c r="G120" s="417"/>
      <c r="H120" s="633">
        <f t="shared" ref="H120" si="113">(H119/I119)*100</f>
        <v>121.24134520276955</v>
      </c>
      <c r="I120" s="633"/>
      <c r="J120" s="633"/>
      <c r="K120" s="633">
        <f t="shared" ref="K120" si="114">(K119/L119)*100</f>
        <v>112.98219584569733</v>
      </c>
      <c r="L120" s="633"/>
      <c r="M120" s="633"/>
      <c r="N120" s="633">
        <f t="shared" ref="N120" si="115">(N119/O119)*100</f>
        <v>93.842729970326417</v>
      </c>
      <c r="O120" s="633"/>
      <c r="P120" s="633"/>
    </row>
    <row r="121" spans="1:31" ht="27.95" customHeight="1" x14ac:dyDescent="0.2">
      <c r="A121" s="476"/>
      <c r="B121" s="470">
        <v>57</v>
      </c>
      <c r="C121" s="471" t="s">
        <v>307</v>
      </c>
      <c r="D121" s="474" t="s">
        <v>153</v>
      </c>
      <c r="E121" s="329" t="s">
        <v>379</v>
      </c>
      <c r="F121" s="355">
        <v>0.95</v>
      </c>
      <c r="G121" s="417" t="s">
        <v>28</v>
      </c>
      <c r="H121" s="46">
        <v>21</v>
      </c>
      <c r="I121" s="626">
        <v>21</v>
      </c>
      <c r="J121" s="627"/>
      <c r="K121" s="46">
        <v>29</v>
      </c>
      <c r="L121" s="626">
        <v>29</v>
      </c>
      <c r="M121" s="627"/>
      <c r="N121" s="46">
        <v>12</v>
      </c>
      <c r="O121" s="626">
        <v>12</v>
      </c>
      <c r="P121" s="627"/>
    </row>
    <row r="122" spans="1:31" ht="27.95" customHeight="1" x14ac:dyDescent="0.2">
      <c r="A122" s="476"/>
      <c r="B122" s="470"/>
      <c r="C122" s="471"/>
      <c r="D122" s="474"/>
      <c r="E122" s="329"/>
      <c r="F122" s="331"/>
      <c r="G122" s="417"/>
      <c r="H122" s="633">
        <f t="shared" ref="H122" si="116">(H121/I121)*100</f>
        <v>100</v>
      </c>
      <c r="I122" s="633"/>
      <c r="J122" s="633"/>
      <c r="K122" s="633">
        <f t="shared" ref="K122" si="117">(K121/L121)*100</f>
        <v>100</v>
      </c>
      <c r="L122" s="633"/>
      <c r="M122" s="633"/>
      <c r="N122" s="633">
        <f t="shared" ref="N122" si="118">(N121/O121)*100</f>
        <v>100</v>
      </c>
      <c r="O122" s="633"/>
      <c r="P122" s="633"/>
    </row>
    <row r="123" spans="1:31" ht="27.95" customHeight="1" x14ac:dyDescent="0.2">
      <c r="A123" s="476"/>
      <c r="B123" s="470">
        <v>58</v>
      </c>
      <c r="C123" s="471" t="s">
        <v>308</v>
      </c>
      <c r="D123" s="474" t="s">
        <v>155</v>
      </c>
      <c r="E123" s="329" t="s">
        <v>380</v>
      </c>
      <c r="F123" s="355">
        <v>0.95</v>
      </c>
      <c r="G123" s="417" t="s">
        <v>28</v>
      </c>
      <c r="H123" s="46">
        <v>1668</v>
      </c>
      <c r="I123" s="626">
        <v>1755</v>
      </c>
      <c r="J123" s="627"/>
      <c r="K123" s="46">
        <v>1735</v>
      </c>
      <c r="L123" s="626">
        <v>1796</v>
      </c>
      <c r="M123" s="627"/>
      <c r="N123" s="46">
        <v>1434</v>
      </c>
      <c r="O123" s="626">
        <v>1508</v>
      </c>
      <c r="P123" s="627"/>
    </row>
    <row r="124" spans="1:31" ht="27.95" customHeight="1" x14ac:dyDescent="0.2">
      <c r="A124" s="476"/>
      <c r="B124" s="470"/>
      <c r="C124" s="471"/>
      <c r="D124" s="474"/>
      <c r="E124" s="329"/>
      <c r="F124" s="331"/>
      <c r="G124" s="417"/>
      <c r="H124" s="633">
        <f>(H123/I123)*100</f>
        <v>95.042735042735032</v>
      </c>
      <c r="I124" s="633"/>
      <c r="J124" s="633"/>
      <c r="K124" s="633">
        <f>(K123/L123)*100</f>
        <v>96.603563474387528</v>
      </c>
      <c r="L124" s="633"/>
      <c r="M124" s="633"/>
      <c r="N124" s="633">
        <f>(N123/O123)*100</f>
        <v>95.092838196286465</v>
      </c>
      <c r="O124" s="633"/>
      <c r="P124" s="633"/>
    </row>
    <row r="125" spans="1:31" ht="27.95" customHeight="1" x14ac:dyDescent="0.2">
      <c r="A125" s="476"/>
      <c r="B125" s="470">
        <v>59</v>
      </c>
      <c r="C125" s="471" t="s">
        <v>309</v>
      </c>
      <c r="D125" s="472" t="s">
        <v>157</v>
      </c>
      <c r="E125" s="473" t="s">
        <v>381</v>
      </c>
      <c r="F125" s="355">
        <v>0.95</v>
      </c>
      <c r="G125" s="417" t="s">
        <v>28</v>
      </c>
      <c r="H125" s="46">
        <v>645</v>
      </c>
      <c r="I125" s="626">
        <v>468</v>
      </c>
      <c r="J125" s="627"/>
      <c r="K125" s="46">
        <v>653</v>
      </c>
      <c r="L125" s="626">
        <v>468</v>
      </c>
      <c r="M125" s="627"/>
      <c r="N125" s="46">
        <v>591</v>
      </c>
      <c r="O125" s="626">
        <v>468</v>
      </c>
      <c r="P125" s="627"/>
    </row>
    <row r="126" spans="1:31" ht="27.95" customHeight="1" x14ac:dyDescent="0.2">
      <c r="A126" s="476"/>
      <c r="B126" s="470"/>
      <c r="C126" s="471"/>
      <c r="D126" s="472"/>
      <c r="E126" s="473"/>
      <c r="F126" s="331"/>
      <c r="G126" s="417"/>
      <c r="H126" s="633">
        <f>(H125/I125)*100</f>
        <v>137.82051282051282</v>
      </c>
      <c r="I126" s="633"/>
      <c r="J126" s="633"/>
      <c r="K126" s="633">
        <f>(K125/L125)*100</f>
        <v>139.52991452991452</v>
      </c>
      <c r="L126" s="633"/>
      <c r="M126" s="633"/>
      <c r="N126" s="633">
        <f>(N125/O125)*100</f>
        <v>126.28205128205127</v>
      </c>
      <c r="O126" s="633"/>
      <c r="P126" s="633"/>
    </row>
    <row r="127" spans="1:31" ht="27.95" customHeight="1" x14ac:dyDescent="0.2">
      <c r="A127" s="476"/>
      <c r="B127" s="470">
        <v>60</v>
      </c>
      <c r="C127" s="471" t="s">
        <v>310</v>
      </c>
      <c r="D127" s="472" t="s">
        <v>159</v>
      </c>
      <c r="E127" s="473" t="s">
        <v>382</v>
      </c>
      <c r="F127" s="355">
        <v>0.95</v>
      </c>
      <c r="G127" s="417" t="s">
        <v>28</v>
      </c>
      <c r="H127" s="46">
        <v>76</v>
      </c>
      <c r="I127" s="626">
        <v>208</v>
      </c>
      <c r="J127" s="627"/>
      <c r="K127" s="46">
        <v>115</v>
      </c>
      <c r="L127" s="626">
        <v>208</v>
      </c>
      <c r="M127" s="627"/>
      <c r="N127" s="46">
        <v>45</v>
      </c>
      <c r="O127" s="626">
        <v>208</v>
      </c>
      <c r="P127" s="627"/>
    </row>
    <row r="128" spans="1:31" ht="27.95" customHeight="1" x14ac:dyDescent="0.2">
      <c r="A128" s="476"/>
      <c r="B128" s="470"/>
      <c r="C128" s="471"/>
      <c r="D128" s="472"/>
      <c r="E128" s="473"/>
      <c r="F128" s="331"/>
      <c r="G128" s="417"/>
      <c r="H128" s="633">
        <f>(H127/I127)*100</f>
        <v>36.538461538461533</v>
      </c>
      <c r="I128" s="633"/>
      <c r="J128" s="633"/>
      <c r="K128" s="633">
        <f>(K127/L127)*100</f>
        <v>55.28846153846154</v>
      </c>
      <c r="L128" s="633"/>
      <c r="M128" s="633"/>
      <c r="N128" s="633">
        <f>(N127/O127)*100</f>
        <v>21.634615384615387</v>
      </c>
      <c r="O128" s="633"/>
      <c r="P128" s="633"/>
    </row>
    <row r="129" spans="1:16" ht="27.95" customHeight="1" x14ac:dyDescent="0.2">
      <c r="A129" s="476"/>
      <c r="B129" s="470">
        <v>61</v>
      </c>
      <c r="C129" s="471" t="s">
        <v>311</v>
      </c>
      <c r="D129" s="472" t="s">
        <v>163</v>
      </c>
      <c r="E129" s="473" t="s">
        <v>383</v>
      </c>
      <c r="F129" s="355">
        <v>0.95</v>
      </c>
      <c r="G129" s="417" t="s">
        <v>28</v>
      </c>
      <c r="H129" s="46">
        <v>873</v>
      </c>
      <c r="I129" s="626">
        <v>909</v>
      </c>
      <c r="J129" s="627"/>
      <c r="K129" s="46">
        <v>886</v>
      </c>
      <c r="L129" s="626">
        <v>909</v>
      </c>
      <c r="M129" s="627"/>
      <c r="N129" s="46">
        <v>755</v>
      </c>
      <c r="O129" s="626">
        <v>909</v>
      </c>
      <c r="P129" s="627"/>
    </row>
    <row r="130" spans="1:16" ht="27.95" customHeight="1" x14ac:dyDescent="0.2">
      <c r="A130" s="476"/>
      <c r="B130" s="470"/>
      <c r="C130" s="471"/>
      <c r="D130" s="472"/>
      <c r="E130" s="473"/>
      <c r="F130" s="331"/>
      <c r="G130" s="417"/>
      <c r="H130" s="633">
        <f>(H129/I129)*100</f>
        <v>96.039603960396036</v>
      </c>
      <c r="I130" s="633"/>
      <c r="J130" s="633"/>
      <c r="K130" s="633">
        <f>(K129/L129)*100</f>
        <v>97.469746974697472</v>
      </c>
      <c r="L130" s="633"/>
      <c r="M130" s="633"/>
      <c r="N130" s="633">
        <f>(N129/O129)*100</f>
        <v>83.058305830583052</v>
      </c>
      <c r="O130" s="633"/>
      <c r="P130" s="633"/>
    </row>
    <row r="131" spans="1:16" ht="27.95" customHeight="1" x14ac:dyDescent="0.2">
      <c r="A131" s="476"/>
      <c r="B131" s="470">
        <v>62</v>
      </c>
      <c r="C131" s="471" t="s">
        <v>312</v>
      </c>
      <c r="D131" s="472" t="s">
        <v>165</v>
      </c>
      <c r="E131" s="473" t="s">
        <v>384</v>
      </c>
      <c r="F131" s="355">
        <v>0.95</v>
      </c>
      <c r="G131" s="417" t="s">
        <v>28</v>
      </c>
      <c r="H131" s="46">
        <v>161</v>
      </c>
      <c r="I131" s="626">
        <v>125</v>
      </c>
      <c r="J131" s="627"/>
      <c r="K131" s="46">
        <v>142</v>
      </c>
      <c r="L131" s="626">
        <v>125</v>
      </c>
      <c r="M131" s="627"/>
      <c r="N131" s="46">
        <v>117</v>
      </c>
      <c r="O131" s="626">
        <v>125</v>
      </c>
      <c r="P131" s="627"/>
    </row>
    <row r="132" spans="1:16" ht="27.95" customHeight="1" thickBot="1" x14ac:dyDescent="0.25">
      <c r="A132" s="477"/>
      <c r="B132" s="481"/>
      <c r="C132" s="482"/>
      <c r="D132" s="483"/>
      <c r="E132" s="484"/>
      <c r="F132" s="352"/>
      <c r="G132" s="468"/>
      <c r="H132" s="633">
        <f>(H131/I131)*100</f>
        <v>128.80000000000001</v>
      </c>
      <c r="I132" s="633"/>
      <c r="J132" s="633"/>
      <c r="K132" s="633">
        <f>(K131/L131)*100</f>
        <v>113.6</v>
      </c>
      <c r="L132" s="633"/>
      <c r="M132" s="633"/>
      <c r="N132" s="633">
        <f>(N131/O131)*100</f>
        <v>93.600000000000009</v>
      </c>
      <c r="O132" s="633"/>
      <c r="P132" s="633"/>
    </row>
    <row r="133" spans="1:16" ht="27.95" customHeight="1" x14ac:dyDescent="0.2">
      <c r="A133" s="489" t="s">
        <v>166</v>
      </c>
      <c r="B133" s="492">
        <v>63</v>
      </c>
      <c r="C133" s="493" t="s">
        <v>313</v>
      </c>
      <c r="D133" s="494" t="s">
        <v>168</v>
      </c>
      <c r="E133" s="495" t="s">
        <v>385</v>
      </c>
      <c r="F133" s="376">
        <v>0.98</v>
      </c>
      <c r="G133" s="342" t="s">
        <v>38</v>
      </c>
      <c r="H133" s="46">
        <v>47150</v>
      </c>
      <c r="I133" s="626">
        <v>66386</v>
      </c>
      <c r="J133" s="627"/>
      <c r="K133" s="46">
        <v>46971</v>
      </c>
      <c r="L133" s="626">
        <v>67549</v>
      </c>
      <c r="M133" s="627"/>
      <c r="N133" s="46">
        <v>49857</v>
      </c>
      <c r="O133" s="626">
        <v>65613</v>
      </c>
      <c r="P133" s="627"/>
    </row>
    <row r="134" spans="1:16" ht="27.95" customHeight="1" x14ac:dyDescent="0.2">
      <c r="A134" s="490"/>
      <c r="B134" s="485"/>
      <c r="C134" s="486"/>
      <c r="D134" s="487"/>
      <c r="E134" s="488"/>
      <c r="F134" s="331"/>
      <c r="G134" s="429"/>
      <c r="H134" s="633">
        <f t="shared" ref="H134" si="119">(H133/I133)*100</f>
        <v>71.024011086674903</v>
      </c>
      <c r="I134" s="633"/>
      <c r="J134" s="633"/>
      <c r="K134" s="633">
        <f t="shared" ref="K134" si="120">(K133/L133)*100</f>
        <v>69.53618854461206</v>
      </c>
      <c r="L134" s="633"/>
      <c r="M134" s="633"/>
      <c r="N134" s="633">
        <f t="shared" ref="N134" si="121">(N133/O133)*100</f>
        <v>75.986466096657679</v>
      </c>
      <c r="O134" s="633"/>
      <c r="P134" s="633"/>
    </row>
    <row r="135" spans="1:16" ht="27.95" customHeight="1" x14ac:dyDescent="0.2">
      <c r="A135" s="490"/>
      <c r="B135" s="485">
        <v>64</v>
      </c>
      <c r="C135" s="486" t="s">
        <v>314</v>
      </c>
      <c r="D135" s="487" t="s">
        <v>170</v>
      </c>
      <c r="E135" s="488" t="s">
        <v>386</v>
      </c>
      <c r="F135" s="355">
        <v>0.95</v>
      </c>
      <c r="G135" s="417" t="s">
        <v>28</v>
      </c>
      <c r="H135" s="46">
        <v>638</v>
      </c>
      <c r="I135" s="626">
        <v>638</v>
      </c>
      <c r="J135" s="627"/>
      <c r="K135" s="46">
        <v>504</v>
      </c>
      <c r="L135" s="626">
        <v>504</v>
      </c>
      <c r="M135" s="627"/>
      <c r="N135" s="46">
        <v>392</v>
      </c>
      <c r="O135" s="626">
        <v>392</v>
      </c>
      <c r="P135" s="627"/>
    </row>
    <row r="136" spans="1:16" ht="27.95" customHeight="1" x14ac:dyDescent="0.2">
      <c r="A136" s="490"/>
      <c r="B136" s="485"/>
      <c r="C136" s="486"/>
      <c r="D136" s="487"/>
      <c r="E136" s="488"/>
      <c r="F136" s="331"/>
      <c r="G136" s="417"/>
      <c r="H136" s="633">
        <f>(H135/I135)*100</f>
        <v>100</v>
      </c>
      <c r="I136" s="633"/>
      <c r="J136" s="633"/>
      <c r="K136" s="633">
        <f>(K135/L135)*100</f>
        <v>100</v>
      </c>
      <c r="L136" s="633"/>
      <c r="M136" s="633"/>
      <c r="N136" s="633">
        <f>(N135/O135)*100</f>
        <v>100</v>
      </c>
      <c r="O136" s="633"/>
      <c r="P136" s="633"/>
    </row>
    <row r="137" spans="1:16" ht="27.95" customHeight="1" x14ac:dyDescent="0.2">
      <c r="A137" s="490"/>
      <c r="B137" s="485">
        <v>65</v>
      </c>
      <c r="C137" s="486" t="s">
        <v>171</v>
      </c>
      <c r="D137" s="487" t="s">
        <v>172</v>
      </c>
      <c r="E137" s="496" t="s">
        <v>387</v>
      </c>
      <c r="F137" s="331" t="s">
        <v>173</v>
      </c>
      <c r="G137" s="417" t="s">
        <v>28</v>
      </c>
      <c r="H137" s="46">
        <v>6291</v>
      </c>
      <c r="I137" s="626">
        <v>599</v>
      </c>
      <c r="J137" s="627"/>
      <c r="K137" s="46">
        <v>5527</v>
      </c>
      <c r="L137" s="626">
        <v>571</v>
      </c>
      <c r="M137" s="627"/>
      <c r="N137" s="46">
        <v>4704</v>
      </c>
      <c r="O137" s="626">
        <v>475</v>
      </c>
      <c r="P137" s="627"/>
    </row>
    <row r="138" spans="1:16" ht="27.95" customHeight="1" x14ac:dyDescent="0.2">
      <c r="A138" s="490"/>
      <c r="B138" s="485"/>
      <c r="C138" s="486"/>
      <c r="D138" s="487"/>
      <c r="E138" s="496"/>
      <c r="F138" s="331"/>
      <c r="G138" s="417"/>
      <c r="H138" s="633">
        <f t="shared" ref="H138" si="122">(H137/I137)</f>
        <v>10.502504173622704</v>
      </c>
      <c r="I138" s="633"/>
      <c r="J138" s="633"/>
      <c r="K138" s="633">
        <f t="shared" ref="K138" si="123">(K137/L137)</f>
        <v>9.6795096322241676</v>
      </c>
      <c r="L138" s="633"/>
      <c r="M138" s="633"/>
      <c r="N138" s="633">
        <f t="shared" ref="N138" si="124">(N137/O137)</f>
        <v>9.9031578947368413</v>
      </c>
      <c r="O138" s="633"/>
      <c r="P138" s="633"/>
    </row>
    <row r="139" spans="1:16" ht="27.95" customHeight="1" x14ac:dyDescent="0.2">
      <c r="A139" s="490"/>
      <c r="B139" s="485">
        <v>66</v>
      </c>
      <c r="C139" s="486" t="s">
        <v>174</v>
      </c>
      <c r="D139" s="487" t="s">
        <v>175</v>
      </c>
      <c r="E139" s="488" t="s">
        <v>388</v>
      </c>
      <c r="F139" s="331" t="s">
        <v>176</v>
      </c>
      <c r="G139" s="417" t="s">
        <v>28</v>
      </c>
      <c r="H139" s="46">
        <v>15404</v>
      </c>
      <c r="I139" s="626">
        <v>964</v>
      </c>
      <c r="J139" s="627"/>
      <c r="K139" s="46">
        <v>15958</v>
      </c>
      <c r="L139" s="626">
        <v>886</v>
      </c>
      <c r="M139" s="627"/>
      <c r="N139" s="46">
        <v>16581</v>
      </c>
      <c r="O139" s="626">
        <v>892</v>
      </c>
      <c r="P139" s="627"/>
    </row>
    <row r="140" spans="1:16" ht="27.95" customHeight="1" x14ac:dyDescent="0.2">
      <c r="A140" s="490"/>
      <c r="B140" s="485"/>
      <c r="C140" s="486"/>
      <c r="D140" s="487"/>
      <c r="E140" s="488"/>
      <c r="F140" s="331"/>
      <c r="G140" s="417"/>
      <c r="H140" s="633">
        <f t="shared" ref="H140" si="125">(H139/I139)</f>
        <v>15.979253112033195</v>
      </c>
      <c r="I140" s="633"/>
      <c r="J140" s="633"/>
      <c r="K140" s="633">
        <f t="shared" ref="K140" si="126">(K139/L139)</f>
        <v>18.011286681715575</v>
      </c>
      <c r="L140" s="633"/>
      <c r="M140" s="633"/>
      <c r="N140" s="633">
        <f t="shared" ref="N140" si="127">(N139/O139)</f>
        <v>18.588565022421523</v>
      </c>
      <c r="O140" s="633"/>
      <c r="P140" s="633"/>
    </row>
    <row r="141" spans="1:16" ht="27.95" customHeight="1" x14ac:dyDescent="0.2">
      <c r="A141" s="490"/>
      <c r="B141" s="485">
        <v>67</v>
      </c>
      <c r="C141" s="486" t="s">
        <v>177</v>
      </c>
      <c r="D141" s="487" t="s">
        <v>178</v>
      </c>
      <c r="E141" s="488" t="s">
        <v>389</v>
      </c>
      <c r="F141" s="331" t="s">
        <v>179</v>
      </c>
      <c r="G141" s="417" t="s">
        <v>28</v>
      </c>
      <c r="H141" s="46">
        <v>19079</v>
      </c>
      <c r="I141" s="626">
        <v>2156</v>
      </c>
      <c r="J141" s="627"/>
      <c r="K141" s="46">
        <v>18321</v>
      </c>
      <c r="L141" s="626">
        <v>2228</v>
      </c>
      <c r="M141" s="627"/>
      <c r="N141" s="46">
        <v>18625</v>
      </c>
      <c r="O141" s="626">
        <v>2353</v>
      </c>
      <c r="P141" s="627"/>
    </row>
    <row r="142" spans="1:16" ht="27.95" customHeight="1" thickBot="1" x14ac:dyDescent="0.25">
      <c r="A142" s="491"/>
      <c r="B142" s="513"/>
      <c r="C142" s="514"/>
      <c r="D142" s="515"/>
      <c r="E142" s="516"/>
      <c r="F142" s="352"/>
      <c r="G142" s="468"/>
      <c r="H142" s="633">
        <f t="shared" ref="H142" si="128">H141/I141</f>
        <v>8.8492578849721699</v>
      </c>
      <c r="I142" s="633"/>
      <c r="J142" s="633"/>
      <c r="K142" s="633">
        <f t="shared" ref="K142" si="129">K141/L141</f>
        <v>8.2230700179533205</v>
      </c>
      <c r="L142" s="633"/>
      <c r="M142" s="633"/>
      <c r="N142" s="633">
        <f t="shared" ref="N142" si="130">N141/O141</f>
        <v>7.9154271143221422</v>
      </c>
      <c r="O142" s="633"/>
      <c r="P142" s="633"/>
    </row>
    <row r="143" spans="1:16" ht="27.95" customHeight="1" x14ac:dyDescent="0.2">
      <c r="A143" s="504" t="s">
        <v>181</v>
      </c>
      <c r="B143" s="507">
        <v>68</v>
      </c>
      <c r="C143" s="508" t="s">
        <v>315</v>
      </c>
      <c r="D143" s="510" t="s">
        <v>288</v>
      </c>
      <c r="E143" s="495" t="s">
        <v>390</v>
      </c>
      <c r="F143" s="512"/>
      <c r="G143" s="333" t="s">
        <v>28</v>
      </c>
      <c r="H143" s="46">
        <v>335</v>
      </c>
      <c r="I143" s="626">
        <v>964</v>
      </c>
      <c r="J143" s="627"/>
      <c r="K143" s="46">
        <v>254</v>
      </c>
      <c r="L143" s="626">
        <v>886</v>
      </c>
      <c r="M143" s="627"/>
      <c r="N143" s="46">
        <v>279</v>
      </c>
      <c r="O143" s="626">
        <v>892</v>
      </c>
      <c r="P143" s="627"/>
    </row>
    <row r="144" spans="1:16" ht="27.95" customHeight="1" x14ac:dyDescent="0.2">
      <c r="A144" s="505"/>
      <c r="B144" s="497"/>
      <c r="C144" s="509"/>
      <c r="D144" s="511"/>
      <c r="E144" s="488"/>
      <c r="F144" s="346"/>
      <c r="G144" s="417"/>
      <c r="H144" s="633">
        <f>(H143/I143)*100</f>
        <v>34.751037344398341</v>
      </c>
      <c r="I144" s="633"/>
      <c r="J144" s="633"/>
      <c r="K144" s="633">
        <f>(K143/L143)*100</f>
        <v>28.668171557562079</v>
      </c>
      <c r="L144" s="633"/>
      <c r="M144" s="633"/>
      <c r="N144" s="633">
        <f>(N143/O143)*100</f>
        <v>31.278026905829599</v>
      </c>
      <c r="O144" s="633"/>
      <c r="P144" s="633"/>
    </row>
    <row r="145" spans="1:16" ht="27.95" customHeight="1" x14ac:dyDescent="0.2">
      <c r="A145" s="505"/>
      <c r="B145" s="497">
        <v>69</v>
      </c>
      <c r="C145" s="499" t="s">
        <v>184</v>
      </c>
      <c r="D145" s="501" t="s">
        <v>185</v>
      </c>
      <c r="E145" s="329"/>
      <c r="F145" s="346"/>
      <c r="G145" s="417" t="s">
        <v>28</v>
      </c>
      <c r="H145" s="46">
        <v>0</v>
      </c>
      <c r="I145" s="626">
        <v>64</v>
      </c>
      <c r="J145" s="627"/>
      <c r="K145" s="46">
        <v>0</v>
      </c>
      <c r="L145" s="626">
        <v>89</v>
      </c>
      <c r="M145" s="627"/>
      <c r="N145" s="46">
        <v>0</v>
      </c>
      <c r="O145" s="626">
        <v>89</v>
      </c>
      <c r="P145" s="627"/>
    </row>
    <row r="146" spans="1:16" ht="27.95" customHeight="1" thickBot="1" x14ac:dyDescent="0.25">
      <c r="A146" s="506"/>
      <c r="B146" s="498"/>
      <c r="C146" s="500"/>
      <c r="D146" s="502"/>
      <c r="E146" s="503"/>
      <c r="F146" s="467"/>
      <c r="G146" s="468"/>
      <c r="H146" s="633">
        <f>(H145/I145)*100</f>
        <v>0</v>
      </c>
      <c r="I146" s="633"/>
      <c r="J146" s="633"/>
      <c r="K146" s="633">
        <f>(K145/L145)*100</f>
        <v>0</v>
      </c>
      <c r="L146" s="633"/>
      <c r="M146" s="633"/>
      <c r="N146" s="633">
        <f>(N145/O145)*100</f>
        <v>0</v>
      </c>
      <c r="O146" s="633"/>
      <c r="P146" s="633"/>
    </row>
    <row r="147" spans="1:16" ht="27.95" customHeight="1" x14ac:dyDescent="0.2">
      <c r="A147" s="523" t="s">
        <v>190</v>
      </c>
      <c r="B147" s="526">
        <v>70</v>
      </c>
      <c r="C147" s="527" t="s">
        <v>322</v>
      </c>
      <c r="D147" s="528" t="s">
        <v>522</v>
      </c>
      <c r="E147" s="495" t="s">
        <v>391</v>
      </c>
      <c r="F147" s="376">
        <v>0.85</v>
      </c>
      <c r="G147" s="342" t="s">
        <v>38</v>
      </c>
      <c r="H147" s="46">
        <v>178</v>
      </c>
      <c r="I147" s="626">
        <v>258</v>
      </c>
      <c r="J147" s="627"/>
      <c r="K147" s="46">
        <v>147</v>
      </c>
      <c r="L147" s="626">
        <v>240</v>
      </c>
      <c r="M147" s="627"/>
      <c r="N147" s="46">
        <v>163</v>
      </c>
      <c r="O147" s="626">
        <v>229</v>
      </c>
      <c r="P147" s="627"/>
    </row>
    <row r="148" spans="1:16" ht="27.95" customHeight="1" x14ac:dyDescent="0.2">
      <c r="A148" s="524"/>
      <c r="B148" s="517"/>
      <c r="C148" s="325"/>
      <c r="D148" s="519"/>
      <c r="E148" s="488"/>
      <c r="F148" s="331"/>
      <c r="G148" s="429"/>
      <c r="H148" s="633">
        <f t="shared" ref="H148" si="131">(H147/I147)*100</f>
        <v>68.992248062015506</v>
      </c>
      <c r="I148" s="633"/>
      <c r="J148" s="633"/>
      <c r="K148" s="633">
        <f t="shared" ref="K148" si="132">(K147/L147)*100</f>
        <v>61.250000000000007</v>
      </c>
      <c r="L148" s="633"/>
      <c r="M148" s="633"/>
      <c r="N148" s="633">
        <f t="shared" ref="N148" si="133">(N147/O147)*100</f>
        <v>71.179039301310041</v>
      </c>
      <c r="O148" s="633"/>
      <c r="P148" s="633"/>
    </row>
    <row r="149" spans="1:16" ht="27.95" customHeight="1" x14ac:dyDescent="0.2">
      <c r="A149" s="524"/>
      <c r="B149" s="517">
        <v>71</v>
      </c>
      <c r="C149" s="325" t="s">
        <v>323</v>
      </c>
      <c r="D149" s="519" t="s">
        <v>537</v>
      </c>
      <c r="E149" s="488" t="s">
        <v>392</v>
      </c>
      <c r="F149" s="355">
        <v>0.85</v>
      </c>
      <c r="G149" s="417" t="s">
        <v>28</v>
      </c>
      <c r="H149" s="46">
        <v>216</v>
      </c>
      <c r="I149" s="626">
        <v>336</v>
      </c>
      <c r="J149" s="627"/>
      <c r="K149" s="46">
        <v>233</v>
      </c>
      <c r="L149" s="626">
        <v>359</v>
      </c>
      <c r="M149" s="627"/>
      <c r="N149" s="46">
        <v>226</v>
      </c>
      <c r="O149" s="626">
        <v>315</v>
      </c>
      <c r="P149" s="627"/>
    </row>
    <row r="150" spans="1:16" ht="27.95" customHeight="1" x14ac:dyDescent="0.2">
      <c r="A150" s="524"/>
      <c r="B150" s="517"/>
      <c r="C150" s="325"/>
      <c r="D150" s="519"/>
      <c r="E150" s="488"/>
      <c r="F150" s="331"/>
      <c r="G150" s="417"/>
      <c r="H150" s="633">
        <f t="shared" ref="H150" si="134">(H149/I149)*100</f>
        <v>64.285714285714292</v>
      </c>
      <c r="I150" s="633"/>
      <c r="J150" s="633"/>
      <c r="K150" s="633">
        <f t="shared" ref="K150" si="135">(K149/L149)*100</f>
        <v>64.902506963788298</v>
      </c>
      <c r="L150" s="633"/>
      <c r="M150" s="633"/>
      <c r="N150" s="633">
        <f t="shared" ref="N150" si="136">(N149/O149)*100</f>
        <v>71.746031746031747</v>
      </c>
      <c r="O150" s="633"/>
      <c r="P150" s="633"/>
    </row>
    <row r="151" spans="1:16" ht="27.95" customHeight="1" x14ac:dyDescent="0.2">
      <c r="A151" s="524"/>
      <c r="B151" s="517">
        <v>72</v>
      </c>
      <c r="C151" s="325" t="s">
        <v>324</v>
      </c>
      <c r="D151" s="519" t="s">
        <v>513</v>
      </c>
      <c r="E151" s="488" t="s">
        <v>394</v>
      </c>
      <c r="F151" s="355">
        <v>0.85</v>
      </c>
      <c r="G151" s="429" t="s">
        <v>38</v>
      </c>
      <c r="H151" s="46">
        <v>197</v>
      </c>
      <c r="I151" s="626">
        <v>258</v>
      </c>
      <c r="J151" s="627"/>
      <c r="K151" s="46">
        <v>187</v>
      </c>
      <c r="L151" s="626">
        <v>261</v>
      </c>
      <c r="M151" s="627"/>
      <c r="N151" s="46">
        <v>193</v>
      </c>
      <c r="O151" s="626">
        <v>243</v>
      </c>
      <c r="P151" s="627"/>
    </row>
    <row r="152" spans="1:16" ht="27.95" customHeight="1" x14ac:dyDescent="0.2">
      <c r="A152" s="524"/>
      <c r="B152" s="517"/>
      <c r="C152" s="325"/>
      <c r="D152" s="519"/>
      <c r="E152" s="488"/>
      <c r="F152" s="331"/>
      <c r="G152" s="429"/>
      <c r="H152" s="633">
        <f t="shared" ref="H152" si="137">(H151/I151)*100</f>
        <v>76.356589147286826</v>
      </c>
      <c r="I152" s="633"/>
      <c r="J152" s="633"/>
      <c r="K152" s="633">
        <f t="shared" ref="K152" si="138">(K151/L151)*100</f>
        <v>71.64750957854406</v>
      </c>
      <c r="L152" s="633"/>
      <c r="M152" s="633"/>
      <c r="N152" s="633">
        <f t="shared" ref="N152" si="139">(N151/O151)*100</f>
        <v>79.423868312757207</v>
      </c>
      <c r="O152" s="633"/>
      <c r="P152" s="633"/>
    </row>
    <row r="153" spans="1:16" ht="27.95" customHeight="1" x14ac:dyDescent="0.2">
      <c r="A153" s="524"/>
      <c r="B153" s="517">
        <v>73</v>
      </c>
      <c r="C153" s="325" t="s">
        <v>199</v>
      </c>
      <c r="D153" s="519" t="s">
        <v>200</v>
      </c>
      <c r="E153" s="521" t="s">
        <v>395</v>
      </c>
      <c r="F153" s="355">
        <v>0.85</v>
      </c>
      <c r="G153" s="417" t="s">
        <v>28</v>
      </c>
      <c r="H153" s="46">
        <v>126</v>
      </c>
      <c r="I153" s="626">
        <v>126</v>
      </c>
      <c r="J153" s="627"/>
      <c r="K153" s="46">
        <v>186</v>
      </c>
      <c r="L153" s="626">
        <v>186</v>
      </c>
      <c r="M153" s="627"/>
      <c r="N153" s="46">
        <v>29</v>
      </c>
      <c r="O153" s="626">
        <v>29</v>
      </c>
      <c r="P153" s="627"/>
    </row>
    <row r="154" spans="1:16" ht="27.95" customHeight="1" thickBot="1" x14ac:dyDescent="0.25">
      <c r="A154" s="525"/>
      <c r="B154" s="518"/>
      <c r="C154" s="349"/>
      <c r="D154" s="520"/>
      <c r="E154" s="522"/>
      <c r="F154" s="352"/>
      <c r="G154" s="468"/>
      <c r="H154" s="626">
        <f t="shared" ref="H154" si="140">(H153/I153)*100</f>
        <v>100</v>
      </c>
      <c r="I154" s="650"/>
      <c r="J154" s="627"/>
      <c r="K154" s="626">
        <f t="shared" ref="K154" si="141">(K153/L153)*100</f>
        <v>100</v>
      </c>
      <c r="L154" s="650"/>
      <c r="M154" s="627"/>
      <c r="N154" s="626">
        <f t="shared" ref="N154" si="142">(N153/O153)*100</f>
        <v>100</v>
      </c>
      <c r="O154" s="650"/>
      <c r="P154" s="627"/>
    </row>
    <row r="155" spans="1:16" ht="27.95" customHeight="1" x14ac:dyDescent="0.2">
      <c r="A155" s="543" t="s">
        <v>201</v>
      </c>
      <c r="B155" s="546">
        <v>74</v>
      </c>
      <c r="C155" s="547" t="s">
        <v>316</v>
      </c>
      <c r="D155" s="548" t="s">
        <v>203</v>
      </c>
      <c r="E155" s="549" t="s">
        <v>396</v>
      </c>
      <c r="F155" s="376">
        <v>0.85</v>
      </c>
      <c r="G155" s="342" t="s">
        <v>38</v>
      </c>
      <c r="H155" s="46">
        <v>591</v>
      </c>
      <c r="I155" s="626">
        <v>606</v>
      </c>
      <c r="J155" s="627"/>
      <c r="K155" s="46">
        <v>518</v>
      </c>
      <c r="L155" s="626">
        <v>520</v>
      </c>
      <c r="M155" s="627"/>
      <c r="N155" s="46">
        <v>522</v>
      </c>
      <c r="O155" s="626">
        <v>524</v>
      </c>
      <c r="P155" s="627"/>
    </row>
    <row r="156" spans="1:16" ht="27.95" customHeight="1" x14ac:dyDescent="0.2">
      <c r="A156" s="544"/>
      <c r="B156" s="539"/>
      <c r="C156" s="540"/>
      <c r="D156" s="541"/>
      <c r="E156" s="542"/>
      <c r="F156" s="331"/>
      <c r="G156" s="429"/>
      <c r="H156" s="633">
        <f>(H155/I155)*100</f>
        <v>97.524752475247524</v>
      </c>
      <c r="I156" s="633"/>
      <c r="J156" s="633"/>
      <c r="K156" s="633">
        <f>(K155/L155)*100</f>
        <v>99.615384615384613</v>
      </c>
      <c r="L156" s="633"/>
      <c r="M156" s="633"/>
      <c r="N156" s="633">
        <f>(N155/O155)*100</f>
        <v>99.618320610687022</v>
      </c>
      <c r="O156" s="633"/>
      <c r="P156" s="633"/>
    </row>
    <row r="157" spans="1:16" ht="27.95" customHeight="1" x14ac:dyDescent="0.2">
      <c r="A157" s="544"/>
      <c r="B157" s="539">
        <v>75</v>
      </c>
      <c r="C157" s="540" t="s">
        <v>317</v>
      </c>
      <c r="D157" s="541" t="s">
        <v>205</v>
      </c>
      <c r="E157" s="542" t="s">
        <v>397</v>
      </c>
      <c r="F157" s="355">
        <v>0.85</v>
      </c>
      <c r="G157" s="417" t="s">
        <v>28</v>
      </c>
      <c r="H157" s="46">
        <v>591</v>
      </c>
      <c r="I157" s="626">
        <v>606</v>
      </c>
      <c r="J157" s="627"/>
      <c r="K157" s="46">
        <v>518</v>
      </c>
      <c r="L157" s="626">
        <v>520</v>
      </c>
      <c r="M157" s="627"/>
      <c r="N157" s="46">
        <v>522</v>
      </c>
      <c r="O157" s="626">
        <v>524</v>
      </c>
      <c r="P157" s="627"/>
    </row>
    <row r="158" spans="1:16" ht="27.95" customHeight="1" x14ac:dyDescent="0.2">
      <c r="A158" s="544"/>
      <c r="B158" s="539"/>
      <c r="C158" s="540"/>
      <c r="D158" s="541"/>
      <c r="E158" s="542"/>
      <c r="F158" s="331"/>
      <c r="G158" s="417"/>
      <c r="H158" s="633">
        <f>(H157/I157)*100</f>
        <v>97.524752475247524</v>
      </c>
      <c r="I158" s="633"/>
      <c r="J158" s="633"/>
      <c r="K158" s="633">
        <f>(K157/L157)*100</f>
        <v>99.615384615384613</v>
      </c>
      <c r="L158" s="633"/>
      <c r="M158" s="633"/>
      <c r="N158" s="633">
        <f>(N157/O157)*100</f>
        <v>99.618320610687022</v>
      </c>
      <c r="O158" s="633"/>
      <c r="P158" s="633"/>
    </row>
    <row r="159" spans="1:16" ht="27.95" customHeight="1" x14ac:dyDescent="0.2">
      <c r="A159" s="544"/>
      <c r="B159" s="539">
        <v>76</v>
      </c>
      <c r="C159" s="540" t="s">
        <v>318</v>
      </c>
      <c r="D159" s="541" t="s">
        <v>207</v>
      </c>
      <c r="E159" s="542" t="s">
        <v>398</v>
      </c>
      <c r="F159" s="355">
        <v>0.85</v>
      </c>
      <c r="G159" s="417" t="s">
        <v>28</v>
      </c>
      <c r="H159" s="46">
        <v>51</v>
      </c>
      <c r="I159" s="626">
        <v>55</v>
      </c>
      <c r="J159" s="627"/>
      <c r="K159" s="46">
        <v>11</v>
      </c>
      <c r="L159" s="626">
        <v>12</v>
      </c>
      <c r="M159" s="627"/>
      <c r="N159" s="46">
        <v>11</v>
      </c>
      <c r="O159" s="626">
        <v>12</v>
      </c>
      <c r="P159" s="627"/>
    </row>
    <row r="160" spans="1:16" ht="27.95" customHeight="1" thickBot="1" x14ac:dyDescent="0.25">
      <c r="A160" s="545"/>
      <c r="B160" s="550"/>
      <c r="C160" s="551"/>
      <c r="D160" s="552"/>
      <c r="E160" s="553"/>
      <c r="F160" s="419"/>
      <c r="G160" s="345"/>
      <c r="H160" s="633">
        <f>(H159/I159)*100</f>
        <v>92.72727272727272</v>
      </c>
      <c r="I160" s="633"/>
      <c r="J160" s="633"/>
      <c r="K160" s="633">
        <f>(K159/L159)*100</f>
        <v>91.666666666666657</v>
      </c>
      <c r="L160" s="633"/>
      <c r="M160" s="633"/>
      <c r="N160" s="633">
        <f>(N159/O159)*100</f>
        <v>91.666666666666657</v>
      </c>
      <c r="O160" s="633"/>
      <c r="P160" s="633"/>
    </row>
    <row r="161" spans="1:16" ht="27.95" customHeight="1" x14ac:dyDescent="0.2">
      <c r="A161" s="529" t="s">
        <v>214</v>
      </c>
      <c r="B161" s="532">
        <v>77</v>
      </c>
      <c r="C161" s="534" t="s">
        <v>415</v>
      </c>
      <c r="D161" s="536" t="s">
        <v>216</v>
      </c>
      <c r="E161" s="538" t="s">
        <v>399</v>
      </c>
      <c r="F161" s="427">
        <v>0.85</v>
      </c>
      <c r="G161" s="469" t="s">
        <v>28</v>
      </c>
      <c r="H161" s="46">
        <v>1</v>
      </c>
      <c r="I161" s="626">
        <v>2</v>
      </c>
      <c r="J161" s="627"/>
      <c r="K161" s="46">
        <v>1</v>
      </c>
      <c r="L161" s="626">
        <v>2</v>
      </c>
      <c r="M161" s="627"/>
      <c r="N161" s="46">
        <v>2</v>
      </c>
      <c r="O161" s="626">
        <v>2</v>
      </c>
      <c r="P161" s="627"/>
    </row>
    <row r="162" spans="1:16" ht="27.95" customHeight="1" x14ac:dyDescent="0.2">
      <c r="A162" s="530"/>
      <c r="B162" s="533"/>
      <c r="C162" s="535"/>
      <c r="D162" s="537"/>
      <c r="E162" s="455"/>
      <c r="F162" s="331"/>
      <c r="G162" s="417"/>
      <c r="H162" s="633">
        <f>(H161/I161)*100</f>
        <v>50</v>
      </c>
      <c r="I162" s="633"/>
      <c r="J162" s="633"/>
      <c r="K162" s="633">
        <f>(K161/L161)*100</f>
        <v>50</v>
      </c>
      <c r="L162" s="633"/>
      <c r="M162" s="633"/>
      <c r="N162" s="633">
        <f>(N161/O161)*100</f>
        <v>100</v>
      </c>
      <c r="O162" s="633"/>
      <c r="P162" s="633"/>
    </row>
    <row r="163" spans="1:16" ht="27.95" customHeight="1" x14ac:dyDescent="0.2">
      <c r="A163" s="530"/>
      <c r="B163" s="533">
        <v>78</v>
      </c>
      <c r="C163" s="535" t="s">
        <v>416</v>
      </c>
      <c r="D163" s="537" t="s">
        <v>218</v>
      </c>
      <c r="E163" s="455" t="s">
        <v>400</v>
      </c>
      <c r="F163" s="355">
        <v>0.85</v>
      </c>
      <c r="G163" s="417" t="s">
        <v>28</v>
      </c>
      <c r="H163" s="46">
        <v>0</v>
      </c>
      <c r="I163" s="626">
        <v>0</v>
      </c>
      <c r="J163" s="627"/>
      <c r="K163" s="46">
        <v>0</v>
      </c>
      <c r="L163" s="626">
        <v>0</v>
      </c>
      <c r="M163" s="627"/>
      <c r="N163" s="46">
        <v>0</v>
      </c>
      <c r="O163" s="626">
        <v>0</v>
      </c>
      <c r="P163" s="627"/>
    </row>
    <row r="164" spans="1:16" ht="27.95" customHeight="1" x14ac:dyDescent="0.2">
      <c r="A164" s="530"/>
      <c r="B164" s="533"/>
      <c r="C164" s="535"/>
      <c r="D164" s="537"/>
      <c r="E164" s="455"/>
      <c r="F164" s="331"/>
      <c r="G164" s="417"/>
      <c r="H164" s="633" t="e">
        <f>(H163/I163)*100</f>
        <v>#DIV/0!</v>
      </c>
      <c r="I164" s="633"/>
      <c r="J164" s="633"/>
      <c r="K164" s="633" t="e">
        <f>(K163/L163)*100</f>
        <v>#DIV/0!</v>
      </c>
      <c r="L164" s="633"/>
      <c r="M164" s="633"/>
      <c r="N164" s="633" t="e">
        <f>(N163/O163)*100</f>
        <v>#DIV/0!</v>
      </c>
      <c r="O164" s="633"/>
      <c r="P164" s="633"/>
    </row>
    <row r="165" spans="1:16" ht="27.95" customHeight="1" x14ac:dyDescent="0.2">
      <c r="A165" s="530"/>
      <c r="B165" s="533">
        <v>79</v>
      </c>
      <c r="C165" s="535" t="s">
        <v>319</v>
      </c>
      <c r="D165" s="537" t="s">
        <v>220</v>
      </c>
      <c r="E165" s="455" t="s">
        <v>401</v>
      </c>
      <c r="F165" s="355">
        <v>0.85</v>
      </c>
      <c r="G165" s="417" t="s">
        <v>28</v>
      </c>
      <c r="H165" s="46">
        <v>763</v>
      </c>
      <c r="I165" s="626">
        <v>242</v>
      </c>
      <c r="J165" s="627"/>
      <c r="K165" s="46">
        <v>332</v>
      </c>
      <c r="L165" s="626">
        <v>242</v>
      </c>
      <c r="M165" s="627"/>
      <c r="N165" s="46">
        <v>0</v>
      </c>
      <c r="O165" s="626">
        <v>242</v>
      </c>
      <c r="P165" s="627"/>
    </row>
    <row r="166" spans="1:16" ht="27.95" customHeight="1" x14ac:dyDescent="0.2">
      <c r="A166" s="530"/>
      <c r="B166" s="533"/>
      <c r="C166" s="535"/>
      <c r="D166" s="537"/>
      <c r="E166" s="455"/>
      <c r="F166" s="331"/>
      <c r="G166" s="417"/>
      <c r="H166" s="633">
        <f>(H165/I165)*100</f>
        <v>315.28925619834706</v>
      </c>
      <c r="I166" s="633"/>
      <c r="J166" s="633"/>
      <c r="K166" s="633">
        <f>(K165/L165)*100</f>
        <v>137.19008264462812</v>
      </c>
      <c r="L166" s="633"/>
      <c r="M166" s="633"/>
      <c r="N166" s="633">
        <f>(N165/O165)*100</f>
        <v>0</v>
      </c>
      <c r="O166" s="633"/>
      <c r="P166" s="633"/>
    </row>
    <row r="167" spans="1:16" ht="27.95" customHeight="1" x14ac:dyDescent="0.2">
      <c r="A167" s="530"/>
      <c r="B167" s="533">
        <v>80</v>
      </c>
      <c r="C167" s="535" t="s">
        <v>320</v>
      </c>
      <c r="D167" s="537" t="s">
        <v>222</v>
      </c>
      <c r="E167" s="557" t="s">
        <v>402</v>
      </c>
      <c r="F167" s="355">
        <v>0.85</v>
      </c>
      <c r="G167" s="417" t="s">
        <v>28</v>
      </c>
      <c r="H167" s="46">
        <v>1</v>
      </c>
      <c r="I167" s="626">
        <v>3</v>
      </c>
      <c r="J167" s="627"/>
      <c r="K167" s="46">
        <v>2</v>
      </c>
      <c r="L167" s="626">
        <v>3</v>
      </c>
      <c r="M167" s="627"/>
      <c r="N167" s="46">
        <v>0</v>
      </c>
      <c r="O167" s="626">
        <v>3</v>
      </c>
      <c r="P167" s="627"/>
    </row>
    <row r="168" spans="1:16" ht="27.95" customHeight="1" thickBot="1" x14ac:dyDescent="0.25">
      <c r="A168" s="531"/>
      <c r="B168" s="554"/>
      <c r="C168" s="555"/>
      <c r="D168" s="556"/>
      <c r="E168" s="558"/>
      <c r="F168" s="352"/>
      <c r="G168" s="468"/>
      <c r="H168" s="633">
        <f>(H167/I167)*100</f>
        <v>33.333333333333329</v>
      </c>
      <c r="I168" s="633"/>
      <c r="J168" s="633"/>
      <c r="K168" s="633">
        <f>(K167/L167)*100</f>
        <v>66.666666666666657</v>
      </c>
      <c r="L168" s="633"/>
      <c r="M168" s="633"/>
      <c r="N168" s="633">
        <f>(N167/O167)*100</f>
        <v>0</v>
      </c>
      <c r="O168" s="633"/>
      <c r="P168" s="633"/>
    </row>
    <row r="169" spans="1:16" ht="27.95" customHeight="1" x14ac:dyDescent="0.2">
      <c r="A169" s="620" t="s">
        <v>223</v>
      </c>
      <c r="B169" s="623">
        <v>81</v>
      </c>
      <c r="C169" s="624" t="s">
        <v>410</v>
      </c>
      <c r="D169" s="625" t="s">
        <v>225</v>
      </c>
      <c r="E169" s="538" t="s">
        <v>403</v>
      </c>
      <c r="F169" s="427">
        <v>0.8</v>
      </c>
      <c r="G169" s="559" t="s">
        <v>38</v>
      </c>
      <c r="H169" s="46">
        <v>44</v>
      </c>
      <c r="I169" s="626">
        <v>20</v>
      </c>
      <c r="J169" s="627"/>
      <c r="K169" s="46">
        <v>44</v>
      </c>
      <c r="L169" s="626">
        <v>20</v>
      </c>
      <c r="M169" s="627"/>
      <c r="N169" s="46">
        <v>46</v>
      </c>
      <c r="O169" s="626">
        <v>20</v>
      </c>
      <c r="P169" s="627"/>
    </row>
    <row r="170" spans="1:16" ht="27.95" customHeight="1" x14ac:dyDescent="0.2">
      <c r="A170" s="621"/>
      <c r="B170" s="560"/>
      <c r="C170" s="437"/>
      <c r="D170" s="364"/>
      <c r="E170" s="455"/>
      <c r="F170" s="331"/>
      <c r="G170" s="368"/>
      <c r="H170" s="633">
        <f t="shared" ref="H170" si="143">(H169/I169)*100</f>
        <v>220.00000000000003</v>
      </c>
      <c r="I170" s="633"/>
      <c r="J170" s="633"/>
      <c r="K170" s="633">
        <f t="shared" ref="K170" si="144">(K169/L169)*100</f>
        <v>220.00000000000003</v>
      </c>
      <c r="L170" s="633"/>
      <c r="M170" s="633"/>
      <c r="N170" s="633">
        <f t="shared" ref="N170" si="145">(N169/O169)*100</f>
        <v>229.99999999999997</v>
      </c>
      <c r="O170" s="633"/>
      <c r="P170" s="633"/>
    </row>
    <row r="171" spans="1:16" ht="27.95" customHeight="1" x14ac:dyDescent="0.2">
      <c r="A171" s="621"/>
      <c r="B171" s="560">
        <v>82</v>
      </c>
      <c r="C171" s="437" t="s">
        <v>509</v>
      </c>
      <c r="D171" s="561" t="s">
        <v>278</v>
      </c>
      <c r="E171" s="455" t="s">
        <v>404</v>
      </c>
      <c r="F171" s="355">
        <v>0.8</v>
      </c>
      <c r="G171" s="341" t="s">
        <v>38</v>
      </c>
      <c r="H171" s="46">
        <v>44</v>
      </c>
      <c r="I171" s="626">
        <v>20</v>
      </c>
      <c r="J171" s="627"/>
      <c r="K171" s="46">
        <v>44</v>
      </c>
      <c r="L171" s="626">
        <v>20</v>
      </c>
      <c r="M171" s="627"/>
      <c r="N171" s="46">
        <v>46</v>
      </c>
      <c r="O171" s="626">
        <v>20</v>
      </c>
      <c r="P171" s="627"/>
    </row>
    <row r="172" spans="1:16" ht="27.95" customHeight="1" x14ac:dyDescent="0.2">
      <c r="A172" s="621"/>
      <c r="B172" s="560"/>
      <c r="C172" s="437"/>
      <c r="D172" s="561"/>
      <c r="E172" s="455"/>
      <c r="F172" s="331"/>
      <c r="G172" s="368"/>
      <c r="H172" s="633">
        <f>(H171/I171)*100</f>
        <v>220.00000000000003</v>
      </c>
      <c r="I172" s="633"/>
      <c r="J172" s="633"/>
      <c r="K172" s="633">
        <f>(K171/L171)*100</f>
        <v>220.00000000000003</v>
      </c>
      <c r="L172" s="633"/>
      <c r="M172" s="633"/>
      <c r="N172" s="633">
        <f>(N171/O171)*100</f>
        <v>229.99999999999997</v>
      </c>
      <c r="O172" s="633"/>
      <c r="P172" s="633"/>
    </row>
    <row r="173" spans="1:16" ht="27.95" customHeight="1" x14ac:dyDescent="0.2">
      <c r="A173" s="621"/>
      <c r="B173" s="560">
        <v>83</v>
      </c>
      <c r="C173" s="437" t="s">
        <v>510</v>
      </c>
      <c r="D173" s="561" t="s">
        <v>508</v>
      </c>
      <c r="E173" s="455" t="s">
        <v>405</v>
      </c>
      <c r="F173" s="355">
        <v>0.8</v>
      </c>
      <c r="G173" s="341" t="s">
        <v>38</v>
      </c>
      <c r="H173" s="46">
        <v>35</v>
      </c>
      <c r="I173" s="626">
        <v>20</v>
      </c>
      <c r="J173" s="627"/>
      <c r="K173" s="46">
        <v>46</v>
      </c>
      <c r="L173" s="626">
        <v>20</v>
      </c>
      <c r="M173" s="627"/>
      <c r="N173" s="46">
        <v>46</v>
      </c>
      <c r="O173" s="626">
        <v>20</v>
      </c>
      <c r="P173" s="627"/>
    </row>
    <row r="174" spans="1:16" ht="27.95" customHeight="1" thickBot="1" x14ac:dyDescent="0.25">
      <c r="A174" s="621"/>
      <c r="B174" s="560"/>
      <c r="C174" s="437"/>
      <c r="D174" s="561"/>
      <c r="E174" s="466"/>
      <c r="F174" s="331"/>
      <c r="G174" s="368"/>
      <c r="H174" s="633">
        <f>(H173/I173)*100</f>
        <v>175</v>
      </c>
      <c r="I174" s="633"/>
      <c r="J174" s="633"/>
      <c r="K174" s="633">
        <f>(K173/L173)*100</f>
        <v>229.99999999999997</v>
      </c>
      <c r="L174" s="633"/>
      <c r="M174" s="633"/>
      <c r="N174" s="633">
        <f>(N173/O173)*100</f>
        <v>229.99999999999997</v>
      </c>
      <c r="O174" s="633"/>
      <c r="P174" s="633"/>
    </row>
    <row r="175" spans="1:16" ht="27.95" customHeight="1" x14ac:dyDescent="0.2">
      <c r="A175" s="621"/>
      <c r="B175" s="580">
        <v>84</v>
      </c>
      <c r="C175" s="457" t="s">
        <v>413</v>
      </c>
      <c r="D175" s="582" t="s">
        <v>414</v>
      </c>
      <c r="E175" s="538" t="s">
        <v>406</v>
      </c>
      <c r="F175" s="564" t="s">
        <v>287</v>
      </c>
      <c r="G175" s="341" t="s">
        <v>38</v>
      </c>
      <c r="H175" s="638">
        <v>2</v>
      </c>
      <c r="I175" s="639"/>
      <c r="J175" s="640"/>
      <c r="K175" s="638">
        <v>2</v>
      </c>
      <c r="L175" s="639"/>
      <c r="M175" s="640"/>
      <c r="N175" s="638">
        <v>2</v>
      </c>
      <c r="O175" s="639"/>
      <c r="P175" s="640"/>
    </row>
    <row r="176" spans="1:16" ht="16.5" customHeight="1" x14ac:dyDescent="0.2">
      <c r="A176" s="621"/>
      <c r="B176" s="581"/>
      <c r="C176" s="440"/>
      <c r="D176" s="583"/>
      <c r="E176" s="584"/>
      <c r="F176" s="585"/>
      <c r="G176" s="368"/>
      <c r="H176" s="641"/>
      <c r="I176" s="642"/>
      <c r="J176" s="643"/>
      <c r="K176" s="641"/>
      <c r="L176" s="642"/>
      <c r="M176" s="643"/>
      <c r="N176" s="641"/>
      <c r="O176" s="642"/>
      <c r="P176" s="643"/>
    </row>
    <row r="177" spans="1:16" ht="27.95" customHeight="1" x14ac:dyDescent="0.2">
      <c r="A177" s="621"/>
      <c r="B177" s="580">
        <v>85</v>
      </c>
      <c r="C177" s="587" t="s">
        <v>417</v>
      </c>
      <c r="D177" s="562" t="s">
        <v>418</v>
      </c>
      <c r="E177" s="584"/>
      <c r="F177" s="564" t="s">
        <v>412</v>
      </c>
      <c r="G177" s="341" t="s">
        <v>38</v>
      </c>
      <c r="H177" s="638">
        <v>2</v>
      </c>
      <c r="I177" s="639"/>
      <c r="J177" s="640"/>
      <c r="K177" s="638">
        <v>2</v>
      </c>
      <c r="L177" s="639"/>
      <c r="M177" s="640"/>
      <c r="N177" s="638">
        <v>5</v>
      </c>
      <c r="O177" s="639"/>
      <c r="P177" s="640"/>
    </row>
    <row r="178" spans="1:16" ht="12" customHeight="1" thickBot="1" x14ac:dyDescent="0.25">
      <c r="A178" s="622"/>
      <c r="B178" s="586"/>
      <c r="C178" s="588"/>
      <c r="D178" s="563"/>
      <c r="E178" s="466"/>
      <c r="F178" s="565"/>
      <c r="G178" s="566"/>
      <c r="H178" s="641"/>
      <c r="I178" s="642"/>
      <c r="J178" s="643"/>
      <c r="K178" s="641"/>
      <c r="L178" s="642"/>
      <c r="M178" s="643"/>
      <c r="N178" s="641"/>
      <c r="O178" s="642"/>
      <c r="P178" s="643"/>
    </row>
    <row r="179" spans="1:16" ht="27.95" customHeight="1" x14ac:dyDescent="0.2">
      <c r="A179" s="567" t="s">
        <v>257</v>
      </c>
      <c r="B179" s="570">
        <v>86</v>
      </c>
      <c r="C179" s="572" t="s">
        <v>428</v>
      </c>
      <c r="D179" s="574" t="s">
        <v>425</v>
      </c>
      <c r="E179" s="576" t="s">
        <v>407</v>
      </c>
      <c r="F179" s="578">
        <v>0.85</v>
      </c>
      <c r="G179" s="559" t="s">
        <v>38</v>
      </c>
      <c r="H179" s="46">
        <v>964</v>
      </c>
      <c r="I179" s="626">
        <v>885</v>
      </c>
      <c r="J179" s="627"/>
      <c r="K179" s="46">
        <v>886</v>
      </c>
      <c r="L179" s="626">
        <v>857</v>
      </c>
      <c r="M179" s="627"/>
      <c r="N179" s="46">
        <v>892</v>
      </c>
      <c r="O179" s="626">
        <v>885</v>
      </c>
      <c r="P179" s="627"/>
    </row>
    <row r="180" spans="1:16" ht="34.5" customHeight="1" x14ac:dyDescent="0.2">
      <c r="A180" s="568"/>
      <c r="B180" s="571"/>
      <c r="C180" s="573"/>
      <c r="D180" s="575"/>
      <c r="E180" s="577"/>
      <c r="F180" s="579"/>
      <c r="G180" s="368"/>
      <c r="H180" s="633">
        <f t="shared" ref="H180" si="146">(H179/I179)*100</f>
        <v>108.92655367231639</v>
      </c>
      <c r="I180" s="633"/>
      <c r="J180" s="633"/>
      <c r="K180" s="633">
        <f t="shared" ref="K180" si="147">(K179/L179)*100</f>
        <v>103.38389731621938</v>
      </c>
      <c r="L180" s="633"/>
      <c r="M180" s="633"/>
      <c r="N180" s="633">
        <f t="shared" ref="N180" si="148">(N179/O179)*100</f>
        <v>100.7909604519774</v>
      </c>
      <c r="O180" s="633"/>
      <c r="P180" s="633"/>
    </row>
    <row r="181" spans="1:16" ht="27.95" customHeight="1" x14ac:dyDescent="0.2">
      <c r="A181" s="568"/>
      <c r="B181" s="401">
        <v>87</v>
      </c>
      <c r="C181" s="573" t="s">
        <v>429</v>
      </c>
      <c r="D181" s="616" t="s">
        <v>426</v>
      </c>
      <c r="E181" s="618" t="s">
        <v>408</v>
      </c>
      <c r="F181" s="355">
        <v>0.85</v>
      </c>
      <c r="G181" s="341" t="s">
        <v>38</v>
      </c>
      <c r="H181" s="46">
        <v>9401</v>
      </c>
      <c r="I181" s="626">
        <v>11880</v>
      </c>
      <c r="J181" s="627"/>
      <c r="K181" s="46">
        <v>8659</v>
      </c>
      <c r="L181" s="626">
        <v>11880</v>
      </c>
      <c r="M181" s="627"/>
      <c r="N181" s="46">
        <v>7208</v>
      </c>
      <c r="O181" s="626">
        <v>11880</v>
      </c>
      <c r="P181" s="627"/>
    </row>
    <row r="182" spans="1:16" ht="33.75" customHeight="1" thickBot="1" x14ac:dyDescent="0.25">
      <c r="A182" s="569"/>
      <c r="B182" s="614"/>
      <c r="C182" s="615"/>
      <c r="D182" s="617"/>
      <c r="E182" s="619"/>
      <c r="F182" s="352"/>
      <c r="G182" s="566"/>
      <c r="H182" s="633">
        <f>(H181/I181)*100</f>
        <v>79.132996632996637</v>
      </c>
      <c r="I182" s="633"/>
      <c r="J182" s="633"/>
      <c r="K182" s="633">
        <f>(K181/L181)*100</f>
        <v>72.887205387205384</v>
      </c>
      <c r="L182" s="633"/>
      <c r="M182" s="633"/>
      <c r="N182" s="633">
        <f>(N181/O181)*100</f>
        <v>60.673400673400671</v>
      </c>
      <c r="O182" s="633"/>
      <c r="P182" s="633"/>
    </row>
    <row r="183" spans="1:16" ht="30" customHeight="1" x14ac:dyDescent="0.2">
      <c r="A183" s="598" t="s">
        <v>436</v>
      </c>
      <c r="B183" s="601">
        <v>88</v>
      </c>
      <c r="C183" s="603" t="s">
        <v>430</v>
      </c>
      <c r="D183" s="605" t="s">
        <v>431</v>
      </c>
      <c r="E183" s="37"/>
      <c r="F183" s="607"/>
      <c r="G183" s="559" t="s">
        <v>38</v>
      </c>
      <c r="H183" s="46">
        <v>1</v>
      </c>
      <c r="I183" s="633">
        <v>12528</v>
      </c>
      <c r="J183" s="633"/>
      <c r="K183" s="46">
        <v>0</v>
      </c>
      <c r="L183" s="633">
        <v>12045</v>
      </c>
      <c r="M183" s="633"/>
      <c r="N183" s="46">
        <v>1</v>
      </c>
      <c r="O183" s="633">
        <v>10620</v>
      </c>
      <c r="P183" s="633"/>
    </row>
    <row r="184" spans="1:16" ht="33.75" customHeight="1" x14ac:dyDescent="0.2">
      <c r="A184" s="599"/>
      <c r="B184" s="602"/>
      <c r="C184" s="604"/>
      <c r="D184" s="606"/>
      <c r="E184" s="30"/>
      <c r="F184" s="596"/>
      <c r="G184" s="368"/>
      <c r="H184" s="633">
        <f>(H183/I183)*100</f>
        <v>7.9821200510855686E-3</v>
      </c>
      <c r="I184" s="633"/>
      <c r="J184" s="633"/>
      <c r="K184" s="633">
        <f>(K183/L183)*100</f>
        <v>0</v>
      </c>
      <c r="L184" s="633"/>
      <c r="M184" s="633"/>
      <c r="N184" s="633">
        <f>(N183/O183)*100</f>
        <v>9.4161958568738224E-3</v>
      </c>
      <c r="O184" s="633"/>
      <c r="P184" s="633"/>
    </row>
    <row r="185" spans="1:16" ht="27" customHeight="1" x14ac:dyDescent="0.2">
      <c r="A185" s="599"/>
      <c r="B185" s="608">
        <v>89</v>
      </c>
      <c r="C185" s="592" t="s">
        <v>432</v>
      </c>
      <c r="D185" s="594" t="s">
        <v>433</v>
      </c>
      <c r="E185" s="38"/>
      <c r="F185" s="612"/>
      <c r="G185" s="341" t="s">
        <v>38</v>
      </c>
      <c r="H185" s="46">
        <v>16</v>
      </c>
      <c r="I185" s="633">
        <v>47</v>
      </c>
      <c r="J185" s="633"/>
      <c r="K185" s="46">
        <v>20</v>
      </c>
      <c r="L185" s="633">
        <v>33</v>
      </c>
      <c r="M185" s="633"/>
      <c r="N185" s="46">
        <v>15</v>
      </c>
      <c r="O185" s="633">
        <v>28</v>
      </c>
      <c r="P185" s="633"/>
    </row>
    <row r="186" spans="1:16" ht="26.25" customHeight="1" x14ac:dyDescent="0.2">
      <c r="A186" s="599"/>
      <c r="B186" s="609"/>
      <c r="C186" s="610"/>
      <c r="D186" s="611"/>
      <c r="E186" s="38"/>
      <c r="F186" s="613"/>
      <c r="G186" s="368"/>
      <c r="H186" s="633">
        <f>(H185/I185)*100</f>
        <v>34.042553191489361</v>
      </c>
      <c r="I186" s="633"/>
      <c r="J186" s="633"/>
      <c r="K186" s="633">
        <f>(K185/L185)*100</f>
        <v>60.606060606060609</v>
      </c>
      <c r="L186" s="633"/>
      <c r="M186" s="633"/>
      <c r="N186" s="633">
        <f>(N185/O185)*100</f>
        <v>53.571428571428569</v>
      </c>
      <c r="O186" s="633"/>
      <c r="P186" s="633"/>
    </row>
    <row r="187" spans="1:16" ht="33.75" customHeight="1" x14ac:dyDescent="0.2">
      <c r="A187" s="599"/>
      <c r="B187" s="590">
        <v>90</v>
      </c>
      <c r="C187" s="592" t="s">
        <v>434</v>
      </c>
      <c r="D187" s="594" t="s">
        <v>435</v>
      </c>
      <c r="E187" s="31"/>
      <c r="F187" s="596"/>
      <c r="G187" s="341" t="s">
        <v>38</v>
      </c>
      <c r="H187" s="46">
        <v>16</v>
      </c>
      <c r="I187" s="633">
        <v>16</v>
      </c>
      <c r="J187" s="633"/>
      <c r="K187" s="46">
        <v>20</v>
      </c>
      <c r="L187" s="633">
        <v>33</v>
      </c>
      <c r="M187" s="633"/>
      <c r="N187" s="46">
        <v>15</v>
      </c>
      <c r="O187" s="633">
        <v>28</v>
      </c>
      <c r="P187" s="633"/>
    </row>
    <row r="188" spans="1:16" ht="27.95" customHeight="1" thickBot="1" x14ac:dyDescent="0.25">
      <c r="A188" s="600"/>
      <c r="B188" s="591"/>
      <c r="C188" s="593"/>
      <c r="D188" s="595"/>
      <c r="E188" s="39"/>
      <c r="F188" s="597"/>
      <c r="G188" s="566"/>
      <c r="H188" s="633">
        <f>(H187/I187)*100</f>
        <v>100</v>
      </c>
      <c r="I188" s="633"/>
      <c r="J188" s="633"/>
      <c r="K188" s="633">
        <f>(K187/L187)*100</f>
        <v>60.606060606060609</v>
      </c>
      <c r="L188" s="633"/>
      <c r="M188" s="633"/>
      <c r="N188" s="633">
        <f>(N187/O187)*100</f>
        <v>53.571428571428569</v>
      </c>
      <c r="O188" s="633"/>
      <c r="P188" s="633"/>
    </row>
    <row r="189" spans="1:16" x14ac:dyDescent="0.2">
      <c r="F189" s="32"/>
      <c r="H189" s="32" t="s">
        <v>538</v>
      </c>
    </row>
  </sheetData>
  <protectedRanges>
    <protectedRange sqref="B5:B6" name="Rango15_1_1_1_1_2"/>
    <protectedRange sqref="B5:B6" name="Rango16_1_1_1_1_2"/>
    <protectedRange sqref="A5:A6 E6 D5:E5 G5:G6" name="Rango15_1_1_1_1_2_1"/>
    <protectedRange sqref="A5:A6 E6 D5:E5 G5:G6" name="Rango16_1_1_1_1_2_1"/>
    <protectedRange sqref="D6" name="Rango15_1_1_1_1_2_1_1"/>
    <protectedRange sqref="D6" name="Rango16_1_1_1_1_2_1_1"/>
  </protectedRanges>
  <mergeCells count="1085">
    <mergeCell ref="H188:J188"/>
    <mergeCell ref="K188:M188"/>
    <mergeCell ref="N188:P188"/>
    <mergeCell ref="I187:J187"/>
    <mergeCell ref="L187:M187"/>
    <mergeCell ref="O187:P187"/>
    <mergeCell ref="H186:J186"/>
    <mergeCell ref="K186:M186"/>
    <mergeCell ref="N186:P186"/>
    <mergeCell ref="I185:J185"/>
    <mergeCell ref="L185:M185"/>
    <mergeCell ref="O185:P185"/>
    <mergeCell ref="H184:J184"/>
    <mergeCell ref="K184:M184"/>
    <mergeCell ref="N184:P184"/>
    <mergeCell ref="I183:J183"/>
    <mergeCell ref="L183:M183"/>
    <mergeCell ref="O183:P183"/>
    <mergeCell ref="H182:J182"/>
    <mergeCell ref="K182:M182"/>
    <mergeCell ref="N182:P182"/>
    <mergeCell ref="I181:J181"/>
    <mergeCell ref="L181:M181"/>
    <mergeCell ref="O181:P181"/>
    <mergeCell ref="H180:J180"/>
    <mergeCell ref="K180:M180"/>
    <mergeCell ref="N180:P180"/>
    <mergeCell ref="I179:J179"/>
    <mergeCell ref="L179:M179"/>
    <mergeCell ref="O179:P179"/>
    <mergeCell ref="H177:J178"/>
    <mergeCell ref="K177:M178"/>
    <mergeCell ref="N177:P178"/>
    <mergeCell ref="H175:J176"/>
    <mergeCell ref="K175:M176"/>
    <mergeCell ref="N175:P176"/>
    <mergeCell ref="H174:J174"/>
    <mergeCell ref="K174:M174"/>
    <mergeCell ref="N174:P174"/>
    <mergeCell ref="I173:J173"/>
    <mergeCell ref="L173:M173"/>
    <mergeCell ref="O173:P173"/>
    <mergeCell ref="H172:J172"/>
    <mergeCell ref="K172:M172"/>
    <mergeCell ref="N172:P172"/>
    <mergeCell ref="I171:J171"/>
    <mergeCell ref="L171:M171"/>
    <mergeCell ref="O171:P171"/>
    <mergeCell ref="H170:J170"/>
    <mergeCell ref="K170:M170"/>
    <mergeCell ref="N170:P170"/>
    <mergeCell ref="I169:J169"/>
    <mergeCell ref="L169:M169"/>
    <mergeCell ref="O169:P169"/>
    <mergeCell ref="H168:J168"/>
    <mergeCell ref="K168:M168"/>
    <mergeCell ref="N168:P168"/>
    <mergeCell ref="I167:J167"/>
    <mergeCell ref="L167:M167"/>
    <mergeCell ref="O167:P167"/>
    <mergeCell ref="H166:J166"/>
    <mergeCell ref="K166:M166"/>
    <mergeCell ref="N166:P166"/>
    <mergeCell ref="I165:J165"/>
    <mergeCell ref="L165:M165"/>
    <mergeCell ref="O165:P165"/>
    <mergeCell ref="H164:J164"/>
    <mergeCell ref="K164:M164"/>
    <mergeCell ref="N164:P164"/>
    <mergeCell ref="I163:J163"/>
    <mergeCell ref="L163:M163"/>
    <mergeCell ref="O163:P163"/>
    <mergeCell ref="H162:J162"/>
    <mergeCell ref="K162:M162"/>
    <mergeCell ref="N162:P162"/>
    <mergeCell ref="I161:J161"/>
    <mergeCell ref="L161:M161"/>
    <mergeCell ref="O161:P161"/>
    <mergeCell ref="H160:J160"/>
    <mergeCell ref="K160:M160"/>
    <mergeCell ref="N160:P160"/>
    <mergeCell ref="I159:J159"/>
    <mergeCell ref="L159:M159"/>
    <mergeCell ref="O159:P159"/>
    <mergeCell ref="H158:J158"/>
    <mergeCell ref="K158:M158"/>
    <mergeCell ref="N158:P158"/>
    <mergeCell ref="I157:J157"/>
    <mergeCell ref="L157:M157"/>
    <mergeCell ref="O157:P157"/>
    <mergeCell ref="H156:J156"/>
    <mergeCell ref="K156:M156"/>
    <mergeCell ref="N156:P156"/>
    <mergeCell ref="I155:J155"/>
    <mergeCell ref="L155:M155"/>
    <mergeCell ref="O155:P155"/>
    <mergeCell ref="H154:J154"/>
    <mergeCell ref="K154:M154"/>
    <mergeCell ref="N154:P154"/>
    <mergeCell ref="I153:J153"/>
    <mergeCell ref="L153:M153"/>
    <mergeCell ref="O153:P153"/>
    <mergeCell ref="H152:J152"/>
    <mergeCell ref="K152:M152"/>
    <mergeCell ref="N152:P152"/>
    <mergeCell ref="I151:J151"/>
    <mergeCell ref="L151:M151"/>
    <mergeCell ref="O151:P151"/>
    <mergeCell ref="H150:J150"/>
    <mergeCell ref="K150:M150"/>
    <mergeCell ref="N150:P150"/>
    <mergeCell ref="I149:J149"/>
    <mergeCell ref="L149:M149"/>
    <mergeCell ref="O149:P149"/>
    <mergeCell ref="H148:J148"/>
    <mergeCell ref="K148:M148"/>
    <mergeCell ref="N148:P148"/>
    <mergeCell ref="I147:J147"/>
    <mergeCell ref="L147:M147"/>
    <mergeCell ref="O147:P147"/>
    <mergeCell ref="H146:J146"/>
    <mergeCell ref="K146:M146"/>
    <mergeCell ref="N146:P146"/>
    <mergeCell ref="I145:J145"/>
    <mergeCell ref="L145:M145"/>
    <mergeCell ref="O145:P145"/>
    <mergeCell ref="H144:J144"/>
    <mergeCell ref="K144:M144"/>
    <mergeCell ref="N144:P144"/>
    <mergeCell ref="I143:J143"/>
    <mergeCell ref="L143:M143"/>
    <mergeCell ref="O143:P143"/>
    <mergeCell ref="H142:J142"/>
    <mergeCell ref="K142:M142"/>
    <mergeCell ref="N142:P142"/>
    <mergeCell ref="I141:J141"/>
    <mergeCell ref="L141:M141"/>
    <mergeCell ref="O141:P141"/>
    <mergeCell ref="H140:J140"/>
    <mergeCell ref="K140:M140"/>
    <mergeCell ref="N140:P140"/>
    <mergeCell ref="I139:J139"/>
    <mergeCell ref="L139:M139"/>
    <mergeCell ref="O139:P139"/>
    <mergeCell ref="H138:J138"/>
    <mergeCell ref="K138:M138"/>
    <mergeCell ref="N138:P138"/>
    <mergeCell ref="I137:J137"/>
    <mergeCell ref="L137:M137"/>
    <mergeCell ref="O137:P137"/>
    <mergeCell ref="H136:J136"/>
    <mergeCell ref="K136:M136"/>
    <mergeCell ref="N136:P136"/>
    <mergeCell ref="I135:J135"/>
    <mergeCell ref="L135:M135"/>
    <mergeCell ref="O135:P135"/>
    <mergeCell ref="H134:J134"/>
    <mergeCell ref="K134:M134"/>
    <mergeCell ref="N134:P134"/>
    <mergeCell ref="I133:J133"/>
    <mergeCell ref="L133:M133"/>
    <mergeCell ref="O133:P133"/>
    <mergeCell ref="H132:J132"/>
    <mergeCell ref="K132:M132"/>
    <mergeCell ref="N132:P132"/>
    <mergeCell ref="I131:J131"/>
    <mergeCell ref="L131:M131"/>
    <mergeCell ref="O131:P131"/>
    <mergeCell ref="H130:J130"/>
    <mergeCell ref="K130:M130"/>
    <mergeCell ref="N130:P130"/>
    <mergeCell ref="I129:J129"/>
    <mergeCell ref="L129:M129"/>
    <mergeCell ref="O129:P129"/>
    <mergeCell ref="H128:J128"/>
    <mergeCell ref="K128:M128"/>
    <mergeCell ref="N128:P128"/>
    <mergeCell ref="I127:J127"/>
    <mergeCell ref="L127:M127"/>
    <mergeCell ref="O127:P127"/>
    <mergeCell ref="H126:J126"/>
    <mergeCell ref="K126:M126"/>
    <mergeCell ref="N126:P126"/>
    <mergeCell ref="I125:J125"/>
    <mergeCell ref="L125:M125"/>
    <mergeCell ref="O125:P125"/>
    <mergeCell ref="H124:J124"/>
    <mergeCell ref="K124:M124"/>
    <mergeCell ref="N124:P124"/>
    <mergeCell ref="I123:J123"/>
    <mergeCell ref="L123:M123"/>
    <mergeCell ref="O123:P123"/>
    <mergeCell ref="H122:J122"/>
    <mergeCell ref="K122:M122"/>
    <mergeCell ref="N122:P122"/>
    <mergeCell ref="I121:J121"/>
    <mergeCell ref="L121:M121"/>
    <mergeCell ref="O121:P121"/>
    <mergeCell ref="H120:J120"/>
    <mergeCell ref="K120:M120"/>
    <mergeCell ref="N120:P120"/>
    <mergeCell ref="I119:J119"/>
    <mergeCell ref="L119:M119"/>
    <mergeCell ref="O119:P119"/>
    <mergeCell ref="H117:J118"/>
    <mergeCell ref="K117:M118"/>
    <mergeCell ref="N117:P118"/>
    <mergeCell ref="H116:J116"/>
    <mergeCell ref="K116:M116"/>
    <mergeCell ref="N116:P116"/>
    <mergeCell ref="I115:J115"/>
    <mergeCell ref="L115:M115"/>
    <mergeCell ref="O115:P115"/>
    <mergeCell ref="H114:J114"/>
    <mergeCell ref="K114:M114"/>
    <mergeCell ref="N114:P114"/>
    <mergeCell ref="I113:J113"/>
    <mergeCell ref="L113:M113"/>
    <mergeCell ref="O113:P113"/>
    <mergeCell ref="H112:J112"/>
    <mergeCell ref="K112:M112"/>
    <mergeCell ref="N112:P112"/>
    <mergeCell ref="I111:J111"/>
    <mergeCell ref="L111:M111"/>
    <mergeCell ref="O111:P111"/>
    <mergeCell ref="H110:J110"/>
    <mergeCell ref="K110:M110"/>
    <mergeCell ref="N110:P110"/>
    <mergeCell ref="I109:J109"/>
    <mergeCell ref="L109:M109"/>
    <mergeCell ref="O109:P109"/>
    <mergeCell ref="H108:J108"/>
    <mergeCell ref="K108:M108"/>
    <mergeCell ref="N108:P108"/>
    <mergeCell ref="I107:J107"/>
    <mergeCell ref="L107:M107"/>
    <mergeCell ref="O107:P107"/>
    <mergeCell ref="H106:J106"/>
    <mergeCell ref="K106:M106"/>
    <mergeCell ref="N106:P106"/>
    <mergeCell ref="I105:J105"/>
    <mergeCell ref="L105:M105"/>
    <mergeCell ref="O105:P105"/>
    <mergeCell ref="H104:J104"/>
    <mergeCell ref="K104:M104"/>
    <mergeCell ref="N104:P104"/>
    <mergeCell ref="I103:J103"/>
    <mergeCell ref="L103:M103"/>
    <mergeCell ref="O103:P103"/>
    <mergeCell ref="H102:J102"/>
    <mergeCell ref="K102:M102"/>
    <mergeCell ref="N102:P102"/>
    <mergeCell ref="I101:J101"/>
    <mergeCell ref="L101:M101"/>
    <mergeCell ref="O101:P101"/>
    <mergeCell ref="H100:J100"/>
    <mergeCell ref="K100:M100"/>
    <mergeCell ref="N100:P100"/>
    <mergeCell ref="I99:J99"/>
    <mergeCell ref="L99:M99"/>
    <mergeCell ref="O99:P99"/>
    <mergeCell ref="H98:J98"/>
    <mergeCell ref="K98:M98"/>
    <mergeCell ref="N98:P98"/>
    <mergeCell ref="I97:J97"/>
    <mergeCell ref="L97:M97"/>
    <mergeCell ref="O97:P97"/>
    <mergeCell ref="H96:J96"/>
    <mergeCell ref="K96:M96"/>
    <mergeCell ref="N96:P96"/>
    <mergeCell ref="I95:J95"/>
    <mergeCell ref="L95:M95"/>
    <mergeCell ref="O95:P95"/>
    <mergeCell ref="H94:J94"/>
    <mergeCell ref="K94:M94"/>
    <mergeCell ref="N94:P94"/>
    <mergeCell ref="I93:J93"/>
    <mergeCell ref="L93:M93"/>
    <mergeCell ref="O93:P93"/>
    <mergeCell ref="H92:J92"/>
    <mergeCell ref="K92:M92"/>
    <mergeCell ref="N92:P92"/>
    <mergeCell ref="I91:J91"/>
    <mergeCell ref="L91:M91"/>
    <mergeCell ref="O91:P91"/>
    <mergeCell ref="H90:J90"/>
    <mergeCell ref="K90:M90"/>
    <mergeCell ref="N90:P90"/>
    <mergeCell ref="I89:J89"/>
    <mergeCell ref="L89:M89"/>
    <mergeCell ref="O89:P89"/>
    <mergeCell ref="H88:J88"/>
    <mergeCell ref="K88:M88"/>
    <mergeCell ref="N88:P88"/>
    <mergeCell ref="I87:J87"/>
    <mergeCell ref="L87:M87"/>
    <mergeCell ref="O87:P87"/>
    <mergeCell ref="H86:J86"/>
    <mergeCell ref="K86:M86"/>
    <mergeCell ref="N86:P86"/>
    <mergeCell ref="H84:J84"/>
    <mergeCell ref="K84:M84"/>
    <mergeCell ref="N84:P84"/>
    <mergeCell ref="I83:J83"/>
    <mergeCell ref="L83:M83"/>
    <mergeCell ref="O83:P83"/>
    <mergeCell ref="H82:J82"/>
    <mergeCell ref="K82:M82"/>
    <mergeCell ref="N82:P82"/>
    <mergeCell ref="I81:J81"/>
    <mergeCell ref="L81:M81"/>
    <mergeCell ref="O81:P81"/>
    <mergeCell ref="H80:J80"/>
    <mergeCell ref="K80:M80"/>
    <mergeCell ref="N80:P80"/>
    <mergeCell ref="H78:J78"/>
    <mergeCell ref="K78:M78"/>
    <mergeCell ref="N78:P78"/>
    <mergeCell ref="I77:J77"/>
    <mergeCell ref="L77:M77"/>
    <mergeCell ref="O77:P77"/>
    <mergeCell ref="H76:J76"/>
    <mergeCell ref="K76:M76"/>
    <mergeCell ref="N76:P76"/>
    <mergeCell ref="I75:J75"/>
    <mergeCell ref="L75:M75"/>
    <mergeCell ref="O75:P75"/>
    <mergeCell ref="H74:J74"/>
    <mergeCell ref="K74:M74"/>
    <mergeCell ref="N74:P74"/>
    <mergeCell ref="I73:J73"/>
    <mergeCell ref="L73:M73"/>
    <mergeCell ref="O73:P73"/>
    <mergeCell ref="H72:J72"/>
    <mergeCell ref="K72:M72"/>
    <mergeCell ref="N72:P72"/>
    <mergeCell ref="I71:J71"/>
    <mergeCell ref="L71:M71"/>
    <mergeCell ref="O71:P71"/>
    <mergeCell ref="H70:J70"/>
    <mergeCell ref="K70:M70"/>
    <mergeCell ref="N70:P70"/>
    <mergeCell ref="I69:J69"/>
    <mergeCell ref="L69:M69"/>
    <mergeCell ref="O69:P69"/>
    <mergeCell ref="H68:J68"/>
    <mergeCell ref="K68:M68"/>
    <mergeCell ref="N68:P68"/>
    <mergeCell ref="I67:J67"/>
    <mergeCell ref="L67:M67"/>
    <mergeCell ref="O67:P67"/>
    <mergeCell ref="H66:J66"/>
    <mergeCell ref="K66:M66"/>
    <mergeCell ref="N66:P66"/>
    <mergeCell ref="I65:J65"/>
    <mergeCell ref="L65:M65"/>
    <mergeCell ref="O65:P65"/>
    <mergeCell ref="H64:J64"/>
    <mergeCell ref="K64:M64"/>
    <mergeCell ref="N64:P64"/>
    <mergeCell ref="I63:J63"/>
    <mergeCell ref="L63:M63"/>
    <mergeCell ref="O63:P63"/>
    <mergeCell ref="H62:J62"/>
    <mergeCell ref="K62:M62"/>
    <mergeCell ref="N62:P62"/>
    <mergeCell ref="I61:J61"/>
    <mergeCell ref="L61:M61"/>
    <mergeCell ref="O61:P61"/>
    <mergeCell ref="H60:J60"/>
    <mergeCell ref="K60:M60"/>
    <mergeCell ref="N60:P60"/>
    <mergeCell ref="I59:J59"/>
    <mergeCell ref="L59:M59"/>
    <mergeCell ref="O59:P59"/>
    <mergeCell ref="H58:J58"/>
    <mergeCell ref="K58:M58"/>
    <mergeCell ref="N58:P58"/>
    <mergeCell ref="I57:J57"/>
    <mergeCell ref="L57:M57"/>
    <mergeCell ref="O57:P57"/>
    <mergeCell ref="H56:J56"/>
    <mergeCell ref="K56:M56"/>
    <mergeCell ref="N56:P56"/>
    <mergeCell ref="I55:J55"/>
    <mergeCell ref="L55:M55"/>
    <mergeCell ref="O55:P55"/>
    <mergeCell ref="H53:J54"/>
    <mergeCell ref="K53:M54"/>
    <mergeCell ref="N53:P54"/>
    <mergeCell ref="H52:J52"/>
    <mergeCell ref="K52:M52"/>
    <mergeCell ref="N52:P52"/>
    <mergeCell ref="H50:J50"/>
    <mergeCell ref="K50:M50"/>
    <mergeCell ref="N50:P50"/>
    <mergeCell ref="I49:J49"/>
    <mergeCell ref="L49:M49"/>
    <mergeCell ref="O49:P49"/>
    <mergeCell ref="H48:J48"/>
    <mergeCell ref="K48:M48"/>
    <mergeCell ref="N48:P48"/>
    <mergeCell ref="I47:J47"/>
    <mergeCell ref="L47:M47"/>
    <mergeCell ref="O47:P47"/>
    <mergeCell ref="H46:J46"/>
    <mergeCell ref="K46:M46"/>
    <mergeCell ref="N46:P46"/>
    <mergeCell ref="I45:J45"/>
    <mergeCell ref="L45:M45"/>
    <mergeCell ref="O45:P45"/>
    <mergeCell ref="H44:J44"/>
    <mergeCell ref="K44:M44"/>
    <mergeCell ref="N44:P44"/>
    <mergeCell ref="I43:J43"/>
    <mergeCell ref="L43:M43"/>
    <mergeCell ref="O43:P43"/>
    <mergeCell ref="H42:J42"/>
    <mergeCell ref="K42:M42"/>
    <mergeCell ref="N42:P42"/>
    <mergeCell ref="I41:J41"/>
    <mergeCell ref="L41:M41"/>
    <mergeCell ref="O41:P41"/>
    <mergeCell ref="H40:J40"/>
    <mergeCell ref="K40:M40"/>
    <mergeCell ref="N40:P40"/>
    <mergeCell ref="I39:J39"/>
    <mergeCell ref="L39:M39"/>
    <mergeCell ref="O39:P39"/>
    <mergeCell ref="H38:J38"/>
    <mergeCell ref="K38:M38"/>
    <mergeCell ref="N38:P38"/>
    <mergeCell ref="I37:J37"/>
    <mergeCell ref="L37:M37"/>
    <mergeCell ref="O37:P37"/>
    <mergeCell ref="H36:J36"/>
    <mergeCell ref="K36:M36"/>
    <mergeCell ref="N36:P36"/>
    <mergeCell ref="I35:J35"/>
    <mergeCell ref="L35:M35"/>
    <mergeCell ref="O35:P35"/>
    <mergeCell ref="H34:J34"/>
    <mergeCell ref="K34:M34"/>
    <mergeCell ref="N34:P34"/>
    <mergeCell ref="I33:J33"/>
    <mergeCell ref="L33:M33"/>
    <mergeCell ref="O33:P33"/>
    <mergeCell ref="H32:J32"/>
    <mergeCell ref="K32:M32"/>
    <mergeCell ref="N32:P32"/>
    <mergeCell ref="I31:J31"/>
    <mergeCell ref="L31:M31"/>
    <mergeCell ref="O31:P31"/>
    <mergeCell ref="H30:J30"/>
    <mergeCell ref="K30:M30"/>
    <mergeCell ref="N30:P30"/>
    <mergeCell ref="I29:J29"/>
    <mergeCell ref="L29:M29"/>
    <mergeCell ref="O29:P29"/>
    <mergeCell ref="H28:J28"/>
    <mergeCell ref="K28:M28"/>
    <mergeCell ref="N28:P28"/>
    <mergeCell ref="I27:J27"/>
    <mergeCell ref="L27:M27"/>
    <mergeCell ref="O27:P27"/>
    <mergeCell ref="H26:J26"/>
    <mergeCell ref="K26:M26"/>
    <mergeCell ref="N26:P26"/>
    <mergeCell ref="I25:J25"/>
    <mergeCell ref="L25:M25"/>
    <mergeCell ref="O25:P25"/>
    <mergeCell ref="H24:J24"/>
    <mergeCell ref="K24:M24"/>
    <mergeCell ref="N24:P24"/>
    <mergeCell ref="I23:J23"/>
    <mergeCell ref="L23:M23"/>
    <mergeCell ref="O23:P23"/>
    <mergeCell ref="H22:J22"/>
    <mergeCell ref="K22:M22"/>
    <mergeCell ref="N22:P22"/>
    <mergeCell ref="I21:J21"/>
    <mergeCell ref="L21:M21"/>
    <mergeCell ref="O21:P21"/>
    <mergeCell ref="H20:J20"/>
    <mergeCell ref="K20:M20"/>
    <mergeCell ref="N20:P20"/>
    <mergeCell ref="I19:J19"/>
    <mergeCell ref="L19:M19"/>
    <mergeCell ref="O19:P19"/>
    <mergeCell ref="H18:J18"/>
    <mergeCell ref="K18:M18"/>
    <mergeCell ref="N18:P18"/>
    <mergeCell ref="I17:J17"/>
    <mergeCell ref="L17:M17"/>
    <mergeCell ref="O17:P17"/>
    <mergeCell ref="H16:J16"/>
    <mergeCell ref="K16:M16"/>
    <mergeCell ref="N16:P16"/>
    <mergeCell ref="I15:J15"/>
    <mergeCell ref="L15:M15"/>
    <mergeCell ref="O15:P15"/>
    <mergeCell ref="H14:J14"/>
    <mergeCell ref="K14:M14"/>
    <mergeCell ref="N14:P14"/>
    <mergeCell ref="I13:J13"/>
    <mergeCell ref="L13:M13"/>
    <mergeCell ref="O13:P13"/>
    <mergeCell ref="H12:J12"/>
    <mergeCell ref="K12:M12"/>
    <mergeCell ref="N12:P12"/>
    <mergeCell ref="I11:J11"/>
    <mergeCell ref="L11:M11"/>
    <mergeCell ref="O11:P11"/>
    <mergeCell ref="H10:J10"/>
    <mergeCell ref="K10:M10"/>
    <mergeCell ref="N10:P10"/>
    <mergeCell ref="I9:J9"/>
    <mergeCell ref="L9:M9"/>
    <mergeCell ref="O9:P9"/>
    <mergeCell ref="I8:J8"/>
    <mergeCell ref="L8:M8"/>
    <mergeCell ref="O8:P8"/>
    <mergeCell ref="H7:J7"/>
    <mergeCell ref="K7:M7"/>
    <mergeCell ref="N7:P7"/>
    <mergeCell ref="G185:G186"/>
    <mergeCell ref="B187:B188"/>
    <mergeCell ref="C187:C188"/>
    <mergeCell ref="D187:D188"/>
    <mergeCell ref="F187:F188"/>
    <mergeCell ref="G187:G188"/>
    <mergeCell ref="A183:A188"/>
    <mergeCell ref="B183:B184"/>
    <mergeCell ref="C183:C184"/>
    <mergeCell ref="D183:D184"/>
    <mergeCell ref="F183:F184"/>
    <mergeCell ref="G183:G184"/>
    <mergeCell ref="B185:B186"/>
    <mergeCell ref="C185:C186"/>
    <mergeCell ref="D185:D186"/>
    <mergeCell ref="F185:F186"/>
    <mergeCell ref="B181:B182"/>
    <mergeCell ref="C181:C182"/>
    <mergeCell ref="D181:D182"/>
    <mergeCell ref="E181:E182"/>
    <mergeCell ref="F181:F182"/>
    <mergeCell ref="G181:G182"/>
    <mergeCell ref="A169:A178"/>
    <mergeCell ref="B169:B170"/>
    <mergeCell ref="C169:C170"/>
    <mergeCell ref="D169:D170"/>
    <mergeCell ref="E169:E170"/>
    <mergeCell ref="F169:F170"/>
    <mergeCell ref="B173:B174"/>
    <mergeCell ref="C173:C174"/>
    <mergeCell ref="D173:D174"/>
    <mergeCell ref="E173:E174"/>
    <mergeCell ref="D177:D178"/>
    <mergeCell ref="F177:F178"/>
    <mergeCell ref="G177:G178"/>
    <mergeCell ref="A179:A182"/>
    <mergeCell ref="B179:B180"/>
    <mergeCell ref="C179:C180"/>
    <mergeCell ref="D179:D180"/>
    <mergeCell ref="E179:E180"/>
    <mergeCell ref="F179:F180"/>
    <mergeCell ref="G179:G180"/>
    <mergeCell ref="F173:F174"/>
    <mergeCell ref="G173:G174"/>
    <mergeCell ref="B175:B176"/>
    <mergeCell ref="C175:C176"/>
    <mergeCell ref="D175:D176"/>
    <mergeCell ref="E175:E178"/>
    <mergeCell ref="F175:F176"/>
    <mergeCell ref="G175:G176"/>
    <mergeCell ref="B177:B178"/>
    <mergeCell ref="C177:C178"/>
    <mergeCell ref="F167:F168"/>
    <mergeCell ref="G167:G168"/>
    <mergeCell ref="C163:C164"/>
    <mergeCell ref="D163:D164"/>
    <mergeCell ref="E163:E164"/>
    <mergeCell ref="F163:F164"/>
    <mergeCell ref="G163:G164"/>
    <mergeCell ref="B165:B166"/>
    <mergeCell ref="C165:C166"/>
    <mergeCell ref="D165:D166"/>
    <mergeCell ref="E165:E166"/>
    <mergeCell ref="F165:F166"/>
    <mergeCell ref="G169:G170"/>
    <mergeCell ref="B171:B172"/>
    <mergeCell ref="C171:C172"/>
    <mergeCell ref="D171:D172"/>
    <mergeCell ref="E171:E172"/>
    <mergeCell ref="F171:F172"/>
    <mergeCell ref="G171:G172"/>
    <mergeCell ref="F159:F160"/>
    <mergeCell ref="G159:G160"/>
    <mergeCell ref="A161:A168"/>
    <mergeCell ref="B161:B162"/>
    <mergeCell ref="C161:C162"/>
    <mergeCell ref="D161:D162"/>
    <mergeCell ref="E161:E162"/>
    <mergeCell ref="F161:F162"/>
    <mergeCell ref="G161:G162"/>
    <mergeCell ref="B163:B164"/>
    <mergeCell ref="G155:G156"/>
    <mergeCell ref="B157:B158"/>
    <mergeCell ref="C157:C158"/>
    <mergeCell ref="D157:D158"/>
    <mergeCell ref="E157:E158"/>
    <mergeCell ref="F157:F158"/>
    <mergeCell ref="G157:G158"/>
    <mergeCell ref="A155:A160"/>
    <mergeCell ref="B155:B156"/>
    <mergeCell ref="C155:C156"/>
    <mergeCell ref="D155:D156"/>
    <mergeCell ref="E155:E156"/>
    <mergeCell ref="F155:F156"/>
    <mergeCell ref="B159:B160"/>
    <mergeCell ref="C159:C160"/>
    <mergeCell ref="D159:D160"/>
    <mergeCell ref="E159:E160"/>
    <mergeCell ref="G165:G166"/>
    <mergeCell ref="B167:B168"/>
    <mergeCell ref="C167:C168"/>
    <mergeCell ref="D167:D168"/>
    <mergeCell ref="E167:E168"/>
    <mergeCell ref="F151:F152"/>
    <mergeCell ref="G151:G152"/>
    <mergeCell ref="B153:B154"/>
    <mergeCell ref="C153:C154"/>
    <mergeCell ref="D153:D154"/>
    <mergeCell ref="E153:E154"/>
    <mergeCell ref="F153:F154"/>
    <mergeCell ref="G153:G154"/>
    <mergeCell ref="G147:G148"/>
    <mergeCell ref="B149:B150"/>
    <mergeCell ref="C149:C150"/>
    <mergeCell ref="D149:D150"/>
    <mergeCell ref="E149:E150"/>
    <mergeCell ref="F149:F150"/>
    <mergeCell ref="G149:G150"/>
    <mergeCell ref="A147:A154"/>
    <mergeCell ref="B147:B148"/>
    <mergeCell ref="C147:C148"/>
    <mergeCell ref="D147:D148"/>
    <mergeCell ref="E147:E148"/>
    <mergeCell ref="F147:F148"/>
    <mergeCell ref="B151:B152"/>
    <mergeCell ref="C151:C152"/>
    <mergeCell ref="D151:D152"/>
    <mergeCell ref="E151:E152"/>
    <mergeCell ref="G143:G144"/>
    <mergeCell ref="B145:B146"/>
    <mergeCell ref="C145:C146"/>
    <mergeCell ref="D145:D146"/>
    <mergeCell ref="E145:E146"/>
    <mergeCell ref="F145:F146"/>
    <mergeCell ref="G145:G146"/>
    <mergeCell ref="A143:A146"/>
    <mergeCell ref="B143:B144"/>
    <mergeCell ref="C143:C144"/>
    <mergeCell ref="D143:D144"/>
    <mergeCell ref="E143:E144"/>
    <mergeCell ref="F143:F144"/>
    <mergeCell ref="B141:B142"/>
    <mergeCell ref="C141:C142"/>
    <mergeCell ref="D141:D142"/>
    <mergeCell ref="E141:E142"/>
    <mergeCell ref="F141:F142"/>
    <mergeCell ref="G141:G142"/>
    <mergeCell ref="F137:F138"/>
    <mergeCell ref="G137:G138"/>
    <mergeCell ref="B139:B140"/>
    <mergeCell ref="C139:C140"/>
    <mergeCell ref="D139:D140"/>
    <mergeCell ref="E139:E140"/>
    <mergeCell ref="F139:F140"/>
    <mergeCell ref="G139:G140"/>
    <mergeCell ref="G133:G134"/>
    <mergeCell ref="B135:B136"/>
    <mergeCell ref="C135:C136"/>
    <mergeCell ref="D135:D136"/>
    <mergeCell ref="E135:E136"/>
    <mergeCell ref="F135:F136"/>
    <mergeCell ref="G135:G136"/>
    <mergeCell ref="A133:A142"/>
    <mergeCell ref="B133:B134"/>
    <mergeCell ref="C133:C134"/>
    <mergeCell ref="D133:D134"/>
    <mergeCell ref="E133:E134"/>
    <mergeCell ref="F133:F134"/>
    <mergeCell ref="B137:B138"/>
    <mergeCell ref="C137:C138"/>
    <mergeCell ref="D137:D138"/>
    <mergeCell ref="E137:E138"/>
    <mergeCell ref="A119:A132"/>
    <mergeCell ref="B119:B120"/>
    <mergeCell ref="C119:C120"/>
    <mergeCell ref="D119:D120"/>
    <mergeCell ref="E119:E120"/>
    <mergeCell ref="F119:F120"/>
    <mergeCell ref="B123:B124"/>
    <mergeCell ref="C123:C124"/>
    <mergeCell ref="D123:D124"/>
    <mergeCell ref="E123:E124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B127:B128"/>
    <mergeCell ref="C127:C128"/>
    <mergeCell ref="D127:D128"/>
    <mergeCell ref="E127:E128"/>
    <mergeCell ref="F127:F128"/>
    <mergeCell ref="G127:G128"/>
    <mergeCell ref="C115:C116"/>
    <mergeCell ref="D115:D116"/>
    <mergeCell ref="E115:E116"/>
    <mergeCell ref="F115:F116"/>
    <mergeCell ref="G115:G116"/>
    <mergeCell ref="G109:G110"/>
    <mergeCell ref="B111:B112"/>
    <mergeCell ref="C111:C112"/>
    <mergeCell ref="D111:D112"/>
    <mergeCell ref="E111:E112"/>
    <mergeCell ref="F111:F112"/>
    <mergeCell ref="G111:G112"/>
    <mergeCell ref="F123:F124"/>
    <mergeCell ref="G123:G124"/>
    <mergeCell ref="B125:B126"/>
    <mergeCell ref="C125:C126"/>
    <mergeCell ref="D125:D126"/>
    <mergeCell ref="E125:E126"/>
    <mergeCell ref="F125:F126"/>
    <mergeCell ref="G125:G126"/>
    <mergeCell ref="G119:G120"/>
    <mergeCell ref="B121:B122"/>
    <mergeCell ref="C121:C122"/>
    <mergeCell ref="D121:D122"/>
    <mergeCell ref="E121:E122"/>
    <mergeCell ref="F121:F122"/>
    <mergeCell ref="G121:G122"/>
    <mergeCell ref="A109:A118"/>
    <mergeCell ref="B109:B110"/>
    <mergeCell ref="C109:C110"/>
    <mergeCell ref="D109:D110"/>
    <mergeCell ref="E109:E110"/>
    <mergeCell ref="F109:F110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A83:A108"/>
    <mergeCell ref="B117:B118"/>
    <mergeCell ref="C117:C118"/>
    <mergeCell ref="D117:D118"/>
    <mergeCell ref="E117:E118"/>
    <mergeCell ref="F117:F118"/>
    <mergeCell ref="G117:G118"/>
    <mergeCell ref="F113:F114"/>
    <mergeCell ref="G113:G114"/>
    <mergeCell ref="B115:B116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91:B92"/>
    <mergeCell ref="C91:C92"/>
    <mergeCell ref="D91:D92"/>
    <mergeCell ref="E91:E92"/>
    <mergeCell ref="F91:F92"/>
    <mergeCell ref="G91:G92"/>
    <mergeCell ref="F87:F88"/>
    <mergeCell ref="G87:G88"/>
    <mergeCell ref="B89:B90"/>
    <mergeCell ref="C89:C90"/>
    <mergeCell ref="D89:D90"/>
    <mergeCell ref="E89:E90"/>
    <mergeCell ref="F89:F90"/>
    <mergeCell ref="G89:G90"/>
    <mergeCell ref="G83:G84"/>
    <mergeCell ref="B85:B86"/>
    <mergeCell ref="C85:C86"/>
    <mergeCell ref="D85:D86"/>
    <mergeCell ref="E85:E86"/>
    <mergeCell ref="F85:F86"/>
    <mergeCell ref="G85:G86"/>
    <mergeCell ref="B83:B84"/>
    <mergeCell ref="C83:C84"/>
    <mergeCell ref="D83:D84"/>
    <mergeCell ref="E83:E84"/>
    <mergeCell ref="F83:F84"/>
    <mergeCell ref="B87:B88"/>
    <mergeCell ref="C87:C88"/>
    <mergeCell ref="D87:D88"/>
    <mergeCell ref="E87:E88"/>
    <mergeCell ref="G69:G70"/>
    <mergeCell ref="B71:B72"/>
    <mergeCell ref="C71:C72"/>
    <mergeCell ref="D71:D72"/>
    <mergeCell ref="E71:E72"/>
    <mergeCell ref="F71:F72"/>
    <mergeCell ref="G71:G72"/>
    <mergeCell ref="B81:B82"/>
    <mergeCell ref="C81:C82"/>
    <mergeCell ref="D81:D82"/>
    <mergeCell ref="E81:E82"/>
    <mergeCell ref="F81:F82"/>
    <mergeCell ref="G81:G82"/>
    <mergeCell ref="B79:B80"/>
    <mergeCell ref="C79:C80"/>
    <mergeCell ref="D79:D80"/>
    <mergeCell ref="E79:E80"/>
    <mergeCell ref="F79:F80"/>
    <mergeCell ref="G79:G80"/>
    <mergeCell ref="B77:B78"/>
    <mergeCell ref="C77:C78"/>
    <mergeCell ref="D77:D78"/>
    <mergeCell ref="E77:E78"/>
    <mergeCell ref="F77:F78"/>
    <mergeCell ref="G77:G78"/>
    <mergeCell ref="C67:C68"/>
    <mergeCell ref="D67:D68"/>
    <mergeCell ref="E67:E68"/>
    <mergeCell ref="F67:F68"/>
    <mergeCell ref="G67:G68"/>
    <mergeCell ref="B69:B70"/>
    <mergeCell ref="C69:C70"/>
    <mergeCell ref="D69:D70"/>
    <mergeCell ref="E69:E70"/>
    <mergeCell ref="F69:F70"/>
    <mergeCell ref="F63:F64"/>
    <mergeCell ref="G63:G64"/>
    <mergeCell ref="A65:A82"/>
    <mergeCell ref="B65:B66"/>
    <mergeCell ref="C65:C66"/>
    <mergeCell ref="D65:D66"/>
    <mergeCell ref="E65:E66"/>
    <mergeCell ref="F65:F66"/>
    <mergeCell ref="G65:G66"/>
    <mergeCell ref="B67:B68"/>
    <mergeCell ref="B75:B76"/>
    <mergeCell ref="C75:C76"/>
    <mergeCell ref="D75:D76"/>
    <mergeCell ref="E75:E76"/>
    <mergeCell ref="F75:F76"/>
    <mergeCell ref="G75:G76"/>
    <mergeCell ref="B73:B74"/>
    <mergeCell ref="C73:C74"/>
    <mergeCell ref="D73:D74"/>
    <mergeCell ref="E73:E74"/>
    <mergeCell ref="F73:F74"/>
    <mergeCell ref="G73:G74"/>
    <mergeCell ref="G59:G60"/>
    <mergeCell ref="B61:B62"/>
    <mergeCell ref="C61:C62"/>
    <mergeCell ref="D61:D62"/>
    <mergeCell ref="E61:E62"/>
    <mergeCell ref="F61:F62"/>
    <mergeCell ref="G61:G62"/>
    <mergeCell ref="A59:A64"/>
    <mergeCell ref="B59:B60"/>
    <mergeCell ref="C59:C60"/>
    <mergeCell ref="D59:D60"/>
    <mergeCell ref="E59:E60"/>
    <mergeCell ref="F59:F60"/>
    <mergeCell ref="B63:B64"/>
    <mergeCell ref="C63:C64"/>
    <mergeCell ref="D63:D64"/>
    <mergeCell ref="E63:E64"/>
    <mergeCell ref="G51:G52"/>
    <mergeCell ref="F47:F48"/>
    <mergeCell ref="G47:G48"/>
    <mergeCell ref="B49:B50"/>
    <mergeCell ref="C49:C50"/>
    <mergeCell ref="D49:D50"/>
    <mergeCell ref="E49:E50"/>
    <mergeCell ref="F49:F50"/>
    <mergeCell ref="G49:G50"/>
    <mergeCell ref="B45:B46"/>
    <mergeCell ref="C45:C46"/>
    <mergeCell ref="D45:D46"/>
    <mergeCell ref="F45:F46"/>
    <mergeCell ref="G45:G46"/>
    <mergeCell ref="B57:B58"/>
    <mergeCell ref="C57:C58"/>
    <mergeCell ref="D57:D58"/>
    <mergeCell ref="E57:E58"/>
    <mergeCell ref="F57:F58"/>
    <mergeCell ref="G57:G58"/>
    <mergeCell ref="B55:B56"/>
    <mergeCell ref="C55:C56"/>
    <mergeCell ref="D55:D56"/>
    <mergeCell ref="E55:E56"/>
    <mergeCell ref="F55:F56"/>
    <mergeCell ref="G55:G56"/>
    <mergeCell ref="B53:B54"/>
    <mergeCell ref="C53:C54"/>
    <mergeCell ref="D53:D54"/>
    <mergeCell ref="E53:E54"/>
    <mergeCell ref="F53:F54"/>
    <mergeCell ref="G53:G54"/>
    <mergeCell ref="A47:A58"/>
    <mergeCell ref="B47:B48"/>
    <mergeCell ref="C47:C48"/>
    <mergeCell ref="D47:D48"/>
    <mergeCell ref="E47:E48"/>
    <mergeCell ref="G41:G42"/>
    <mergeCell ref="B43:B44"/>
    <mergeCell ref="C43:C44"/>
    <mergeCell ref="D43:D44"/>
    <mergeCell ref="F43:F44"/>
    <mergeCell ref="G43:G44"/>
    <mergeCell ref="G37:G38"/>
    <mergeCell ref="B39:B40"/>
    <mergeCell ref="C39:C40"/>
    <mergeCell ref="D39:D40"/>
    <mergeCell ref="F39:F40"/>
    <mergeCell ref="G39:G40"/>
    <mergeCell ref="A37:A46"/>
    <mergeCell ref="B37:B38"/>
    <mergeCell ref="C37:C38"/>
    <mergeCell ref="D37:D38"/>
    <mergeCell ref="E37:E46"/>
    <mergeCell ref="F37:F38"/>
    <mergeCell ref="B41:B42"/>
    <mergeCell ref="C41:C42"/>
    <mergeCell ref="D41:D42"/>
    <mergeCell ref="F41:F42"/>
    <mergeCell ref="B51:B52"/>
    <mergeCell ref="C51:C52"/>
    <mergeCell ref="D51:D52"/>
    <mergeCell ref="E51:E52"/>
    <mergeCell ref="F51:F52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G15:G16"/>
    <mergeCell ref="D11:D12"/>
    <mergeCell ref="E11:E12"/>
    <mergeCell ref="F11:F12"/>
    <mergeCell ref="G11:G12"/>
    <mergeCell ref="B13:B14"/>
    <mergeCell ref="C13:C14"/>
    <mergeCell ref="D13:D14"/>
    <mergeCell ref="E13:E14"/>
    <mergeCell ref="F13:F14"/>
    <mergeCell ref="G13:G14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19:B20"/>
    <mergeCell ref="C19:C20"/>
    <mergeCell ref="D19:D20"/>
    <mergeCell ref="E19:E20"/>
    <mergeCell ref="F19:F20"/>
    <mergeCell ref="G19:G20"/>
    <mergeCell ref="C6:D6"/>
    <mergeCell ref="A4:G4"/>
    <mergeCell ref="A3:G3"/>
    <mergeCell ref="A2:G2"/>
    <mergeCell ref="A5:G5"/>
    <mergeCell ref="G7:G8"/>
    <mergeCell ref="A9:A36"/>
    <mergeCell ref="B9:B10"/>
    <mergeCell ref="C9:C10"/>
    <mergeCell ref="D9:D10"/>
    <mergeCell ref="E9:E10"/>
    <mergeCell ref="F9:F10"/>
    <mergeCell ref="G9:G10"/>
    <mergeCell ref="B11:B12"/>
    <mergeCell ref="C11:C12"/>
    <mergeCell ref="A7:A8"/>
    <mergeCell ref="B7:B8"/>
    <mergeCell ref="C7:C8"/>
    <mergeCell ref="D7:D8"/>
    <mergeCell ref="E7:E8"/>
    <mergeCell ref="F7:F8"/>
    <mergeCell ref="B17:B18"/>
    <mergeCell ref="C17:C18"/>
    <mergeCell ref="D17:D18"/>
    <mergeCell ref="E17:E18"/>
    <mergeCell ref="F17:F18"/>
    <mergeCell ref="G17:G18"/>
    <mergeCell ref="B15:B16"/>
    <mergeCell ref="C15:C16"/>
    <mergeCell ref="D15:D16"/>
    <mergeCell ref="E15:E16"/>
    <mergeCell ref="F15:F16"/>
  </mergeCells>
  <conditionalFormatting sqref="H10:P10">
    <cfRule type="cellIs" dxfId="57" priority="482" stopIfTrue="1" operator="greaterThan">
      <formula>3</formula>
    </cfRule>
  </conditionalFormatting>
  <conditionalFormatting sqref="H10:P10 H12:P12">
    <cfRule type="cellIs" dxfId="56" priority="481" operator="lessThan">
      <formula>3</formula>
    </cfRule>
  </conditionalFormatting>
  <conditionalFormatting sqref="H12:P12">
    <cfRule type="cellIs" dxfId="55" priority="480" operator="greaterThan">
      <formula>3</formula>
    </cfRule>
  </conditionalFormatting>
  <conditionalFormatting sqref="H18:P18">
    <cfRule type="cellIs" dxfId="54" priority="475" stopIfTrue="1" operator="greaterThan">
      <formula>2</formula>
    </cfRule>
  </conditionalFormatting>
  <conditionalFormatting sqref="H18:P18">
    <cfRule type="cellIs" dxfId="53" priority="474" operator="lessThan">
      <formula>2</formula>
    </cfRule>
  </conditionalFormatting>
  <conditionalFormatting sqref="H20:P20">
    <cfRule type="cellIs" dxfId="52" priority="473" operator="lessThan">
      <formula>$F$19</formula>
    </cfRule>
  </conditionalFormatting>
  <conditionalFormatting sqref="H20:P20">
    <cfRule type="cellIs" dxfId="51" priority="472" operator="greaterThan">
      <formula>$F$19</formula>
    </cfRule>
  </conditionalFormatting>
  <conditionalFormatting sqref="H22:P22">
    <cfRule type="cellIs" dxfId="50" priority="471" operator="greaterThan">
      <formula>1</formula>
    </cfRule>
  </conditionalFormatting>
  <conditionalFormatting sqref="H22:P22">
    <cfRule type="cellIs" dxfId="49" priority="470" operator="lessThan">
      <formula>1</formula>
    </cfRule>
  </conditionalFormatting>
  <conditionalFormatting sqref="H24:P24 H30:P30">
    <cfRule type="cellIs" dxfId="48" priority="468" operator="lessThan">
      <formula>5</formula>
    </cfRule>
    <cfRule type="cellIs" dxfId="47" priority="469" operator="greaterThan">
      <formula>5</formula>
    </cfRule>
  </conditionalFormatting>
  <conditionalFormatting sqref="H32:P32 H46:P46">
    <cfRule type="cellIs" dxfId="46" priority="466" operator="lessThan">
      <formula>95</formula>
    </cfRule>
    <cfRule type="cellIs" dxfId="45" priority="467" operator="greaterThan">
      <formula>95</formula>
    </cfRule>
  </conditionalFormatting>
  <conditionalFormatting sqref="H34:P34 H98:P98 H100:P100">
    <cfRule type="cellIs" dxfId="44" priority="461" operator="greaterThan">
      <formula>1</formula>
    </cfRule>
    <cfRule type="cellIs" dxfId="43" priority="462" operator="lessThan">
      <formula>1</formula>
    </cfRule>
  </conditionalFormatting>
  <conditionalFormatting sqref="H36:P36 H70:P70">
    <cfRule type="cellIs" dxfId="42" priority="459" operator="greaterThan">
      <formula>2</formula>
    </cfRule>
    <cfRule type="cellIs" dxfId="41" priority="460" operator="lessThan">
      <formula>2</formula>
    </cfRule>
  </conditionalFormatting>
  <conditionalFormatting sqref="H38:P38">
    <cfRule type="cellIs" dxfId="40" priority="457" operator="greaterThan">
      <formula>85</formula>
    </cfRule>
    <cfRule type="cellIs" dxfId="39" priority="458" operator="lessThan">
      <formula>85</formula>
    </cfRule>
  </conditionalFormatting>
  <conditionalFormatting sqref="H40:P40">
    <cfRule type="cellIs" dxfId="38" priority="455" operator="greaterThan">
      <formula>10</formula>
    </cfRule>
    <cfRule type="cellIs" dxfId="37" priority="456" operator="lessThan">
      <formula>10</formula>
    </cfRule>
  </conditionalFormatting>
  <conditionalFormatting sqref="H42:P42">
    <cfRule type="cellIs" dxfId="36" priority="453" operator="lessThan">
      <formula>10</formula>
    </cfRule>
    <cfRule type="cellIs" dxfId="35" priority="454" operator="greaterThan">
      <formula>10</formula>
    </cfRule>
  </conditionalFormatting>
  <conditionalFormatting sqref="H44:P44 H60:P60 H120:P120">
    <cfRule type="cellIs" dxfId="34" priority="451" operator="lessThan">
      <formula>100</formula>
    </cfRule>
    <cfRule type="cellIs" dxfId="33" priority="452" operator="equal">
      <formula>100</formula>
    </cfRule>
  </conditionalFormatting>
  <conditionalFormatting sqref="H50:P50 H170:P170 H172:P172 H174:P174">
    <cfRule type="cellIs" dxfId="32" priority="447" operator="lessThan">
      <formula>80</formula>
    </cfRule>
    <cfRule type="cellIs" dxfId="31" priority="448" operator="greaterThan">
      <formula>80</formula>
    </cfRule>
  </conditionalFormatting>
  <conditionalFormatting sqref="H180:P180 H56:P56 H84:P84 H154:P154 H156:P156 H158:P158 H160:P160 H162:P162 H164:P164 H166:P166 H168:P168 H182:P182">
    <cfRule type="cellIs" dxfId="30" priority="443" operator="lessThan">
      <formula>85</formula>
    </cfRule>
    <cfRule type="cellIs" dxfId="29" priority="444" operator="greaterThan">
      <formula>85</formula>
    </cfRule>
  </conditionalFormatting>
  <conditionalFormatting sqref="H62:P62">
    <cfRule type="cellIs" dxfId="28" priority="439" operator="greaterThan">
      <formula>30</formula>
    </cfRule>
    <cfRule type="cellIs" dxfId="27" priority="440" operator="lessThan">
      <formula>30</formula>
    </cfRule>
  </conditionalFormatting>
  <conditionalFormatting sqref="H64:P64">
    <cfRule type="cellIs" dxfId="26" priority="437" operator="greaterThan">
      <formula>20</formula>
    </cfRule>
    <cfRule type="cellIs" dxfId="25" priority="438" operator="lessThan">
      <formula>20</formula>
    </cfRule>
  </conditionalFormatting>
  <conditionalFormatting sqref="H68:P68">
    <cfRule type="cellIs" dxfId="24" priority="434" operator="greaterThan">
      <formula>6</formula>
    </cfRule>
    <cfRule type="cellIs" dxfId="23" priority="435" operator="lessThan">
      <formula>6</formula>
    </cfRule>
  </conditionalFormatting>
  <conditionalFormatting sqref="H74:P74">
    <cfRule type="cellIs" dxfId="22" priority="430" operator="greaterThan">
      <formula>50</formula>
    </cfRule>
    <cfRule type="cellIs" dxfId="21" priority="431" operator="lessThan">
      <formula>50</formula>
    </cfRule>
  </conditionalFormatting>
  <conditionalFormatting sqref="H72:P72">
    <cfRule type="cellIs" dxfId="20" priority="428" operator="greaterThan">
      <formula>7</formula>
    </cfRule>
    <cfRule type="cellIs" dxfId="19" priority="429" operator="lessThan">
      <formula>7</formula>
    </cfRule>
  </conditionalFormatting>
  <conditionalFormatting sqref="H58:P58 H76:P76">
    <cfRule type="cellIs" dxfId="18" priority="426" operator="greaterThan">
      <formula>10</formula>
    </cfRule>
    <cfRule type="cellIs" dxfId="17" priority="427" operator="lessThan">
      <formula>10</formula>
    </cfRule>
  </conditionalFormatting>
  <conditionalFormatting sqref="H78:P78">
    <cfRule type="cellIs" dxfId="16" priority="425" operator="between">
      <formula>30</formula>
      <formula>60</formula>
    </cfRule>
  </conditionalFormatting>
  <conditionalFormatting sqref="H66:P66">
    <cfRule type="cellIs" dxfId="15" priority="424" operator="greaterThan">
      <formula>80</formula>
    </cfRule>
  </conditionalFormatting>
  <conditionalFormatting sqref="H80:P80">
    <cfRule type="cellIs" dxfId="14" priority="421" operator="between">
      <formula>1</formula>
      <formula>2.5</formula>
    </cfRule>
    <cfRule type="cellIs" dxfId="13" priority="422" operator="between">
      <formula>1</formula>
      <formula>2.5</formula>
    </cfRule>
  </conditionalFormatting>
  <conditionalFormatting sqref="H80:P80">
    <cfRule type="cellIs" dxfId="12" priority="420" operator="lessThan">
      <formula>1</formula>
    </cfRule>
  </conditionalFormatting>
  <conditionalFormatting sqref="H86:P86">
    <cfRule type="cellIs" dxfId="11" priority="416" operator="lessThan">
      <formula>3</formula>
    </cfRule>
    <cfRule type="cellIs" dxfId="10" priority="417" operator="greaterThan">
      <formula>3</formula>
    </cfRule>
  </conditionalFormatting>
  <conditionalFormatting sqref="H94:P94">
    <cfRule type="cellIs" dxfId="9" priority="415" operator="lessThan">
      <formula>15</formula>
    </cfRule>
  </conditionalFormatting>
  <conditionalFormatting sqref="H106:P106">
    <cfRule type="cellIs" dxfId="8" priority="409" operator="greaterThan">
      <formula>15</formula>
    </cfRule>
    <cfRule type="cellIs" dxfId="7" priority="410" operator="lessThan">
      <formula>15</formula>
    </cfRule>
  </conditionalFormatting>
  <conditionalFormatting sqref="H108:P108">
    <cfRule type="cellIs" dxfId="6" priority="407" operator="greaterThan">
      <formula>3</formula>
    </cfRule>
    <cfRule type="cellIs" dxfId="5" priority="408" operator="lessThan">
      <formula>3</formula>
    </cfRule>
  </conditionalFormatting>
  <conditionalFormatting sqref="H122:P122 H124:P124 H126:P126 H128:P128 H130:P130 H132:P132 H136:P136">
    <cfRule type="cellIs" dxfId="4" priority="404" operator="greaterThan">
      <formula>95</formula>
    </cfRule>
  </conditionalFormatting>
  <conditionalFormatting sqref="H122:P122 H124:P124 H126:P126 H128:P128 H130:P130 H136:P136 H132:P132">
    <cfRule type="cellIs" dxfId="3" priority="403" operator="lessThan">
      <formula>95</formula>
    </cfRule>
  </conditionalFormatting>
  <conditionalFormatting sqref="H134:P134">
    <cfRule type="cellIs" dxfId="2" priority="401" operator="lessThan">
      <formula>98</formula>
    </cfRule>
    <cfRule type="cellIs" dxfId="1" priority="402" operator="greaterThan">
      <formula>98</formula>
    </cfRule>
  </conditionalFormatting>
  <conditionalFormatting sqref="H150:P150 H152:P152 H148:P148">
    <cfRule type="cellIs" dxfId="0" priority="390" operator="lessThan">
      <formula>84.7647324</formula>
    </cfRule>
  </conditionalFormatting>
  <pageMargins left="0.11811023622047245" right="0.11811023622047245" top="0.15748031496062992" bottom="0.19685039370078741" header="0.31496062992125984" footer="0.31496062992125984"/>
  <pageSetup scale="50" orientation="landscape" horizontalDpi="300" verticalDpi="3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BJ189"/>
  <sheetViews>
    <sheetView tabSelected="1" zoomScale="70" zoomScaleNormal="70" workbookViewId="0">
      <pane xSplit="3" ySplit="8" topLeftCell="D121" activePane="bottomRight" state="frozen"/>
      <selection pane="topRight" activeCell="D1" sqref="D1"/>
      <selection pane="bottomLeft" activeCell="A9" sqref="A9"/>
      <selection pane="bottomRight" activeCell="J5" sqref="J5"/>
    </sheetView>
  </sheetViews>
  <sheetFormatPr baseColWidth="10" defaultColWidth="10.85546875" defaultRowHeight="15" x14ac:dyDescent="0.2"/>
  <cols>
    <col min="1" max="1" width="6.140625" style="44" customWidth="1"/>
    <col min="2" max="2" width="4.28515625" style="32" customWidth="1"/>
    <col min="3" max="3" width="58.85546875" style="36" customWidth="1"/>
    <col min="4" max="4" width="65.28515625" style="42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83.85546875" style="42" customWidth="1"/>
    <col min="9" max="62" width="10.85546875" style="32"/>
    <col min="63" max="16384" width="10.85546875" style="29"/>
  </cols>
  <sheetData>
    <row r="1" spans="1:10" x14ac:dyDescent="0.2">
      <c r="A1" s="43"/>
      <c r="C1" s="35"/>
      <c r="D1" s="40"/>
      <c r="E1" s="32"/>
      <c r="F1" s="32"/>
      <c r="G1" s="32"/>
      <c r="H1" s="40"/>
    </row>
    <row r="2" spans="1:10" ht="21" customHeight="1" x14ac:dyDescent="0.2">
      <c r="A2" s="316" t="s">
        <v>501</v>
      </c>
      <c r="B2" s="316"/>
      <c r="C2" s="316"/>
      <c r="D2" s="316"/>
      <c r="E2" s="316"/>
      <c r="F2" s="316"/>
      <c r="G2" s="316"/>
      <c r="H2" s="316"/>
    </row>
    <row r="3" spans="1:10" ht="20.100000000000001" customHeight="1" x14ac:dyDescent="0.25">
      <c r="A3" s="315" t="s">
        <v>1</v>
      </c>
      <c r="B3" s="315"/>
      <c r="C3" s="315"/>
      <c r="D3" s="315"/>
      <c r="E3" s="315"/>
      <c r="F3" s="315"/>
      <c r="G3" s="315"/>
      <c r="H3" s="315"/>
    </row>
    <row r="4" spans="1:10" ht="20.100000000000001" customHeight="1" x14ac:dyDescent="0.25">
      <c r="A4" s="314" t="s">
        <v>289</v>
      </c>
      <c r="B4" s="314"/>
      <c r="C4" s="314"/>
      <c r="D4" s="314"/>
      <c r="E4" s="314"/>
      <c r="F4" s="314"/>
      <c r="G4" s="314"/>
      <c r="H4" s="314"/>
    </row>
    <row r="5" spans="1:10" ht="20.100000000000001" customHeight="1" x14ac:dyDescent="0.25">
      <c r="A5" s="314" t="s">
        <v>290</v>
      </c>
      <c r="B5" s="314"/>
      <c r="C5" s="314"/>
      <c r="D5" s="314"/>
      <c r="E5" s="314"/>
      <c r="F5" s="314"/>
      <c r="G5" s="314"/>
      <c r="H5" s="314"/>
      <c r="J5" s="715"/>
    </row>
    <row r="6" spans="1:10" ht="20.100000000000001" customHeight="1" thickBot="1" x14ac:dyDescent="0.3">
      <c r="A6" s="41"/>
      <c r="B6" s="33"/>
      <c r="C6" s="313"/>
      <c r="D6" s="313"/>
      <c r="E6" s="33"/>
      <c r="F6" s="33"/>
      <c r="G6" s="33"/>
      <c r="H6" s="41"/>
    </row>
    <row r="7" spans="1:10" ht="27.75" customHeight="1" x14ac:dyDescent="0.2">
      <c r="A7" s="334" t="s">
        <v>502</v>
      </c>
      <c r="B7" s="336" t="s">
        <v>4</v>
      </c>
      <c r="C7" s="338" t="s">
        <v>5</v>
      </c>
      <c r="D7" s="317" t="s">
        <v>6</v>
      </c>
      <c r="E7" s="317" t="s">
        <v>327</v>
      </c>
      <c r="F7" s="317" t="s">
        <v>7</v>
      </c>
      <c r="G7" s="317" t="s">
        <v>8</v>
      </c>
      <c r="H7" s="713" t="s">
        <v>503</v>
      </c>
    </row>
    <row r="8" spans="1:10" ht="13.5" customHeight="1" thickBot="1" x14ac:dyDescent="0.25">
      <c r="A8" s="335"/>
      <c r="B8" s="337"/>
      <c r="C8" s="339"/>
      <c r="D8" s="318"/>
      <c r="E8" s="318"/>
      <c r="F8" s="318"/>
      <c r="G8" s="318"/>
      <c r="H8" s="714"/>
    </row>
    <row r="9" spans="1:10" ht="27.95" customHeight="1" x14ac:dyDescent="0.2">
      <c r="A9" s="710" t="s">
        <v>24</v>
      </c>
      <c r="B9" s="322">
        <v>1</v>
      </c>
      <c r="C9" s="324" t="s">
        <v>25</v>
      </c>
      <c r="D9" s="326" t="s">
        <v>505</v>
      </c>
      <c r="E9" s="328" t="s">
        <v>328</v>
      </c>
      <c r="F9" s="330" t="s">
        <v>27</v>
      </c>
      <c r="G9" s="332" t="s">
        <v>28</v>
      </c>
      <c r="H9" s="708" t="s">
        <v>445</v>
      </c>
    </row>
    <row r="10" spans="1:10" ht="18" customHeight="1" x14ac:dyDescent="0.2">
      <c r="A10" s="711"/>
      <c r="B10" s="323"/>
      <c r="C10" s="325"/>
      <c r="D10" s="327"/>
      <c r="E10" s="329"/>
      <c r="F10" s="331"/>
      <c r="G10" s="333"/>
      <c r="H10" s="709"/>
    </row>
    <row r="11" spans="1:10" ht="27.95" customHeight="1" x14ac:dyDescent="0.2">
      <c r="A11" s="711"/>
      <c r="B11" s="323">
        <v>2</v>
      </c>
      <c r="C11" s="325" t="s">
        <v>29</v>
      </c>
      <c r="D11" s="340" t="s">
        <v>299</v>
      </c>
      <c r="E11" s="329" t="s">
        <v>329</v>
      </c>
      <c r="F11" s="331" t="s">
        <v>27</v>
      </c>
      <c r="G11" s="345" t="s">
        <v>28</v>
      </c>
      <c r="H11" s="705" t="s">
        <v>446</v>
      </c>
    </row>
    <row r="12" spans="1:10" ht="27.95" customHeight="1" x14ac:dyDescent="0.2">
      <c r="A12" s="711"/>
      <c r="B12" s="323"/>
      <c r="C12" s="325"/>
      <c r="D12" s="340"/>
      <c r="E12" s="329"/>
      <c r="F12" s="331"/>
      <c r="G12" s="333"/>
      <c r="H12" s="705"/>
    </row>
    <row r="13" spans="1:10" ht="27.95" customHeight="1" x14ac:dyDescent="0.2">
      <c r="A13" s="711"/>
      <c r="B13" s="323">
        <v>3</v>
      </c>
      <c r="C13" s="325" t="s">
        <v>439</v>
      </c>
      <c r="D13" s="340" t="s">
        <v>476</v>
      </c>
      <c r="E13" s="343" t="s">
        <v>330</v>
      </c>
      <c r="F13" s="344"/>
      <c r="G13" s="345" t="s">
        <v>28</v>
      </c>
      <c r="H13" s="705" t="s">
        <v>474</v>
      </c>
    </row>
    <row r="14" spans="1:10" ht="27.95" customHeight="1" x14ac:dyDescent="0.2">
      <c r="A14" s="711"/>
      <c r="B14" s="323"/>
      <c r="C14" s="325"/>
      <c r="D14" s="340"/>
      <c r="E14" s="343"/>
      <c r="F14" s="344"/>
      <c r="G14" s="333"/>
      <c r="H14" s="705"/>
    </row>
    <row r="15" spans="1:10" ht="27.95" customHeight="1" x14ac:dyDescent="0.2">
      <c r="A15" s="711"/>
      <c r="B15" s="323">
        <v>4</v>
      </c>
      <c r="C15" s="325" t="s">
        <v>441</v>
      </c>
      <c r="D15" s="340" t="s">
        <v>475</v>
      </c>
      <c r="E15" s="343" t="s">
        <v>339</v>
      </c>
      <c r="F15" s="344"/>
      <c r="G15" s="345" t="s">
        <v>28</v>
      </c>
      <c r="H15" s="705" t="s">
        <v>477</v>
      </c>
    </row>
    <row r="16" spans="1:10" ht="27.95" customHeight="1" x14ac:dyDescent="0.2">
      <c r="A16" s="711"/>
      <c r="B16" s="323"/>
      <c r="C16" s="325"/>
      <c r="D16" s="340"/>
      <c r="E16" s="343"/>
      <c r="F16" s="344"/>
      <c r="G16" s="333"/>
      <c r="H16" s="705"/>
    </row>
    <row r="17" spans="1:8" ht="27.95" customHeight="1" x14ac:dyDescent="0.2">
      <c r="A17" s="711"/>
      <c r="B17" s="323">
        <v>5</v>
      </c>
      <c r="C17" s="325" t="s">
        <v>36</v>
      </c>
      <c r="D17" s="340" t="s">
        <v>37</v>
      </c>
      <c r="E17" s="329" t="s">
        <v>331</v>
      </c>
      <c r="F17" s="331" t="s">
        <v>55</v>
      </c>
      <c r="G17" s="341" t="s">
        <v>38</v>
      </c>
      <c r="H17" s="705" t="s">
        <v>478</v>
      </c>
    </row>
    <row r="18" spans="1:8" ht="27.95" customHeight="1" x14ac:dyDescent="0.2">
      <c r="A18" s="711"/>
      <c r="B18" s="323"/>
      <c r="C18" s="325"/>
      <c r="D18" s="340"/>
      <c r="E18" s="329"/>
      <c r="F18" s="331"/>
      <c r="G18" s="342"/>
      <c r="H18" s="705"/>
    </row>
    <row r="19" spans="1:8" ht="27.95" customHeight="1" x14ac:dyDescent="0.2">
      <c r="A19" s="711"/>
      <c r="B19" s="323">
        <v>6</v>
      </c>
      <c r="C19" s="325" t="s">
        <v>39</v>
      </c>
      <c r="D19" s="340" t="s">
        <v>40</v>
      </c>
      <c r="E19" s="347" t="s">
        <v>332</v>
      </c>
      <c r="F19" s="331" t="s">
        <v>326</v>
      </c>
      <c r="G19" s="341" t="s">
        <v>38</v>
      </c>
      <c r="H19" s="705" t="s">
        <v>527</v>
      </c>
    </row>
    <row r="20" spans="1:8" ht="27.95" customHeight="1" x14ac:dyDescent="0.2">
      <c r="A20" s="711"/>
      <c r="B20" s="323"/>
      <c r="C20" s="325"/>
      <c r="D20" s="340"/>
      <c r="E20" s="347"/>
      <c r="F20" s="331"/>
      <c r="G20" s="342"/>
      <c r="H20" s="705"/>
    </row>
    <row r="21" spans="1:8" ht="27.95" customHeight="1" x14ac:dyDescent="0.2">
      <c r="A21" s="711"/>
      <c r="B21" s="323">
        <v>7</v>
      </c>
      <c r="C21" s="325" t="s">
        <v>41</v>
      </c>
      <c r="D21" s="340" t="s">
        <v>42</v>
      </c>
      <c r="E21" s="347" t="s">
        <v>333</v>
      </c>
      <c r="F21" s="331" t="s">
        <v>281</v>
      </c>
      <c r="G21" s="341" t="s">
        <v>38</v>
      </c>
      <c r="H21" s="705" t="s">
        <v>528</v>
      </c>
    </row>
    <row r="22" spans="1:8" ht="27.95" customHeight="1" x14ac:dyDescent="0.2">
      <c r="A22" s="711"/>
      <c r="B22" s="323"/>
      <c r="C22" s="325"/>
      <c r="D22" s="340"/>
      <c r="E22" s="347"/>
      <c r="F22" s="331"/>
      <c r="G22" s="342"/>
      <c r="H22" s="705"/>
    </row>
    <row r="23" spans="1:8" ht="27.95" customHeight="1" x14ac:dyDescent="0.2">
      <c r="A23" s="711"/>
      <c r="B23" s="323">
        <v>8</v>
      </c>
      <c r="C23" s="325" t="s">
        <v>43</v>
      </c>
      <c r="D23" s="340" t="s">
        <v>44</v>
      </c>
      <c r="E23" s="343" t="s">
        <v>334</v>
      </c>
      <c r="F23" s="346" t="s">
        <v>292</v>
      </c>
      <c r="G23" s="345" t="s">
        <v>28</v>
      </c>
      <c r="H23" s="705" t="s">
        <v>479</v>
      </c>
    </row>
    <row r="24" spans="1:8" ht="27.95" customHeight="1" x14ac:dyDescent="0.2">
      <c r="A24" s="711"/>
      <c r="B24" s="323"/>
      <c r="C24" s="325"/>
      <c r="D24" s="340"/>
      <c r="E24" s="343"/>
      <c r="F24" s="346"/>
      <c r="G24" s="333"/>
      <c r="H24" s="705"/>
    </row>
    <row r="25" spans="1:8" ht="27.95" customHeight="1" x14ac:dyDescent="0.2">
      <c r="A25" s="711"/>
      <c r="B25" s="323">
        <v>9</v>
      </c>
      <c r="C25" s="325" t="s">
        <v>443</v>
      </c>
      <c r="D25" s="340" t="s">
        <v>480</v>
      </c>
      <c r="E25" s="329" t="s">
        <v>335</v>
      </c>
      <c r="F25" s="344"/>
      <c r="G25" s="345" t="s">
        <v>28</v>
      </c>
      <c r="H25" s="705" t="s">
        <v>483</v>
      </c>
    </row>
    <row r="26" spans="1:8" ht="27.95" customHeight="1" x14ac:dyDescent="0.2">
      <c r="A26" s="711"/>
      <c r="B26" s="323"/>
      <c r="C26" s="325"/>
      <c r="D26" s="340"/>
      <c r="E26" s="329"/>
      <c r="F26" s="344"/>
      <c r="G26" s="333"/>
      <c r="H26" s="705"/>
    </row>
    <row r="27" spans="1:8" ht="27.95" customHeight="1" x14ac:dyDescent="0.2">
      <c r="A27" s="711"/>
      <c r="B27" s="323">
        <v>10</v>
      </c>
      <c r="C27" s="325" t="s">
        <v>437</v>
      </c>
      <c r="D27" s="340" t="s">
        <v>481</v>
      </c>
      <c r="E27" s="347" t="s">
        <v>336</v>
      </c>
      <c r="F27" s="344"/>
      <c r="G27" s="345" t="s">
        <v>28</v>
      </c>
      <c r="H27" s="705" t="s">
        <v>482</v>
      </c>
    </row>
    <row r="28" spans="1:8" ht="27.95" customHeight="1" x14ac:dyDescent="0.2">
      <c r="A28" s="711"/>
      <c r="B28" s="323"/>
      <c r="C28" s="325"/>
      <c r="D28" s="340"/>
      <c r="E28" s="347"/>
      <c r="F28" s="344"/>
      <c r="G28" s="333"/>
      <c r="H28" s="705"/>
    </row>
    <row r="29" spans="1:8" ht="27.95" customHeight="1" x14ac:dyDescent="0.2">
      <c r="A29" s="711"/>
      <c r="B29" s="323">
        <v>11</v>
      </c>
      <c r="C29" s="325" t="s">
        <v>293</v>
      </c>
      <c r="D29" s="340" t="s">
        <v>291</v>
      </c>
      <c r="E29" s="343" t="s">
        <v>337</v>
      </c>
      <c r="F29" s="331" t="s">
        <v>48</v>
      </c>
      <c r="G29" s="345" t="s">
        <v>28</v>
      </c>
      <c r="H29" s="705" t="s">
        <v>486</v>
      </c>
    </row>
    <row r="30" spans="1:8" ht="51" customHeight="1" x14ac:dyDescent="0.2">
      <c r="A30" s="711"/>
      <c r="B30" s="323"/>
      <c r="C30" s="325"/>
      <c r="D30" s="340"/>
      <c r="E30" s="343"/>
      <c r="F30" s="331"/>
      <c r="G30" s="333"/>
      <c r="H30" s="705"/>
    </row>
    <row r="31" spans="1:8" ht="27.95" customHeight="1" x14ac:dyDescent="0.2">
      <c r="A31" s="711"/>
      <c r="B31" s="323">
        <v>12</v>
      </c>
      <c r="C31" s="325" t="s">
        <v>294</v>
      </c>
      <c r="D31" s="340" t="s">
        <v>325</v>
      </c>
      <c r="E31" s="343" t="s">
        <v>340</v>
      </c>
      <c r="F31" s="355">
        <v>0.95</v>
      </c>
      <c r="G31" s="345" t="s">
        <v>28</v>
      </c>
      <c r="H31" s="705" t="s">
        <v>485</v>
      </c>
    </row>
    <row r="32" spans="1:8" ht="27.95" customHeight="1" x14ac:dyDescent="0.2">
      <c r="A32" s="711"/>
      <c r="B32" s="323"/>
      <c r="C32" s="325"/>
      <c r="D32" s="340"/>
      <c r="E32" s="343"/>
      <c r="F32" s="331"/>
      <c r="G32" s="333"/>
      <c r="H32" s="705"/>
    </row>
    <row r="33" spans="1:8" ht="42" customHeight="1" x14ac:dyDescent="0.2">
      <c r="A33" s="711"/>
      <c r="B33" s="323">
        <v>13</v>
      </c>
      <c r="C33" s="325" t="s">
        <v>533</v>
      </c>
      <c r="D33" s="354" t="s">
        <v>295</v>
      </c>
      <c r="E33" s="343" t="s">
        <v>409</v>
      </c>
      <c r="F33" s="331" t="s">
        <v>296</v>
      </c>
      <c r="G33" s="345" t="s">
        <v>28</v>
      </c>
      <c r="H33" s="705" t="s">
        <v>484</v>
      </c>
    </row>
    <row r="34" spans="1:8" ht="63.95" customHeight="1" x14ac:dyDescent="0.2">
      <c r="A34" s="711"/>
      <c r="B34" s="323"/>
      <c r="C34" s="325"/>
      <c r="D34" s="354"/>
      <c r="E34" s="343"/>
      <c r="F34" s="331"/>
      <c r="G34" s="333"/>
      <c r="H34" s="705"/>
    </row>
    <row r="35" spans="1:8" ht="27.95" customHeight="1" x14ac:dyDescent="0.2">
      <c r="A35" s="711"/>
      <c r="B35" s="323">
        <v>14</v>
      </c>
      <c r="C35" s="325" t="s">
        <v>534</v>
      </c>
      <c r="D35" s="340" t="s">
        <v>54</v>
      </c>
      <c r="E35" s="347" t="s">
        <v>338</v>
      </c>
      <c r="F35" s="331" t="s">
        <v>55</v>
      </c>
      <c r="G35" s="345" t="s">
        <v>28</v>
      </c>
      <c r="H35" s="705" t="s">
        <v>487</v>
      </c>
    </row>
    <row r="36" spans="1:8" ht="27.95" customHeight="1" thickBot="1" x14ac:dyDescent="0.25">
      <c r="A36" s="712"/>
      <c r="B36" s="348"/>
      <c r="C36" s="349"/>
      <c r="D36" s="350"/>
      <c r="E36" s="351"/>
      <c r="F36" s="352"/>
      <c r="G36" s="353"/>
      <c r="H36" s="706"/>
    </row>
    <row r="37" spans="1:8" ht="27.95" customHeight="1" x14ac:dyDescent="0.2">
      <c r="A37" s="377" t="s">
        <v>56</v>
      </c>
      <c r="B37" s="379">
        <v>15</v>
      </c>
      <c r="C37" s="380" t="s">
        <v>57</v>
      </c>
      <c r="D37" s="381" t="s">
        <v>58</v>
      </c>
      <c r="E37" s="382" t="s">
        <v>341</v>
      </c>
      <c r="F37" s="384">
        <v>0.85</v>
      </c>
      <c r="G37" s="368" t="s">
        <v>38</v>
      </c>
      <c r="H37" s="707" t="s">
        <v>341</v>
      </c>
    </row>
    <row r="38" spans="1:8" ht="27.95" customHeight="1" x14ac:dyDescent="0.2">
      <c r="A38" s="377"/>
      <c r="B38" s="370"/>
      <c r="C38" s="372"/>
      <c r="D38" s="374"/>
      <c r="E38" s="329"/>
      <c r="F38" s="376"/>
      <c r="G38" s="342"/>
      <c r="H38" s="701"/>
    </row>
    <row r="39" spans="1:8" ht="27.95" customHeight="1" x14ac:dyDescent="0.2">
      <c r="A39" s="377"/>
      <c r="B39" s="369">
        <v>16</v>
      </c>
      <c r="C39" s="371" t="s">
        <v>420</v>
      </c>
      <c r="D39" s="373" t="s">
        <v>419</v>
      </c>
      <c r="E39" s="329"/>
      <c r="F39" s="375">
        <v>0.1</v>
      </c>
      <c r="G39" s="341" t="s">
        <v>38</v>
      </c>
      <c r="H39" s="701" t="s">
        <v>447</v>
      </c>
    </row>
    <row r="40" spans="1:8" ht="27.95" customHeight="1" x14ac:dyDescent="0.2">
      <c r="A40" s="377"/>
      <c r="B40" s="370"/>
      <c r="C40" s="372"/>
      <c r="D40" s="374"/>
      <c r="E40" s="329"/>
      <c r="F40" s="376"/>
      <c r="G40" s="342"/>
      <c r="H40" s="701"/>
    </row>
    <row r="41" spans="1:8" ht="27.95" customHeight="1" x14ac:dyDescent="0.2">
      <c r="A41" s="377"/>
      <c r="B41" s="369">
        <v>17</v>
      </c>
      <c r="C41" s="371" t="s">
        <v>421</v>
      </c>
      <c r="D41" s="373" t="s">
        <v>422</v>
      </c>
      <c r="E41" s="329"/>
      <c r="F41" s="375">
        <v>0.1</v>
      </c>
      <c r="G41" s="341" t="s">
        <v>38</v>
      </c>
      <c r="H41" s="701" t="s">
        <v>448</v>
      </c>
    </row>
    <row r="42" spans="1:8" ht="27.95" customHeight="1" x14ac:dyDescent="0.2">
      <c r="A42" s="377"/>
      <c r="B42" s="370"/>
      <c r="C42" s="372"/>
      <c r="D42" s="374"/>
      <c r="E42" s="329"/>
      <c r="F42" s="376"/>
      <c r="G42" s="342"/>
      <c r="H42" s="701"/>
    </row>
    <row r="43" spans="1:8" ht="27.95" customHeight="1" x14ac:dyDescent="0.2">
      <c r="A43" s="377"/>
      <c r="B43" s="323">
        <v>18</v>
      </c>
      <c r="C43" s="366" t="s">
        <v>59</v>
      </c>
      <c r="D43" s="367" t="s">
        <v>60</v>
      </c>
      <c r="E43" s="329"/>
      <c r="F43" s="355">
        <v>1</v>
      </c>
      <c r="G43" s="341" t="s">
        <v>38</v>
      </c>
      <c r="H43" s="701" t="s">
        <v>449</v>
      </c>
    </row>
    <row r="44" spans="1:8" ht="32.25" customHeight="1" x14ac:dyDescent="0.2">
      <c r="A44" s="377"/>
      <c r="B44" s="323"/>
      <c r="C44" s="366"/>
      <c r="D44" s="367"/>
      <c r="E44" s="329"/>
      <c r="F44" s="331"/>
      <c r="G44" s="342"/>
      <c r="H44" s="701"/>
    </row>
    <row r="45" spans="1:8" ht="27.95" customHeight="1" x14ac:dyDescent="0.2">
      <c r="A45" s="377"/>
      <c r="B45" s="323">
        <v>19</v>
      </c>
      <c r="C45" s="371" t="s">
        <v>61</v>
      </c>
      <c r="D45" s="373" t="s">
        <v>62</v>
      </c>
      <c r="E45" s="329"/>
      <c r="F45" s="375">
        <v>0.95</v>
      </c>
      <c r="G45" s="341" t="s">
        <v>38</v>
      </c>
      <c r="H45" s="701" t="s">
        <v>450</v>
      </c>
    </row>
    <row r="46" spans="1:8" ht="27.95" customHeight="1" thickBot="1" x14ac:dyDescent="0.25">
      <c r="A46" s="378"/>
      <c r="B46" s="388"/>
      <c r="C46" s="389"/>
      <c r="D46" s="390"/>
      <c r="E46" s="383"/>
      <c r="F46" s="391"/>
      <c r="G46" s="392"/>
      <c r="H46" s="702"/>
    </row>
    <row r="47" spans="1:8" ht="27.95" customHeight="1" x14ac:dyDescent="0.2">
      <c r="A47" s="356" t="s">
        <v>506</v>
      </c>
      <c r="B47" s="359">
        <v>20</v>
      </c>
      <c r="C47" s="361" t="s">
        <v>66</v>
      </c>
      <c r="D47" s="363" t="s">
        <v>67</v>
      </c>
      <c r="E47" s="365" t="s">
        <v>342</v>
      </c>
      <c r="F47" s="386"/>
      <c r="G47" s="387" t="s">
        <v>38</v>
      </c>
      <c r="H47" s="703" t="s">
        <v>451</v>
      </c>
    </row>
    <row r="48" spans="1:8" ht="27.95" customHeight="1" x14ac:dyDescent="0.2">
      <c r="A48" s="357"/>
      <c r="B48" s="360"/>
      <c r="C48" s="362"/>
      <c r="D48" s="364"/>
      <c r="E48" s="329"/>
      <c r="F48" s="344"/>
      <c r="G48" s="342"/>
      <c r="H48" s="695"/>
    </row>
    <row r="49" spans="1:8" ht="27.95" customHeight="1" x14ac:dyDescent="0.2">
      <c r="A49" s="357"/>
      <c r="B49" s="360">
        <v>21</v>
      </c>
      <c r="C49" s="362" t="s">
        <v>68</v>
      </c>
      <c r="D49" s="364" t="s">
        <v>427</v>
      </c>
      <c r="E49" s="329" t="s">
        <v>343</v>
      </c>
      <c r="F49" s="355">
        <v>0.8</v>
      </c>
      <c r="G49" s="345" t="s">
        <v>28</v>
      </c>
      <c r="H49" s="695" t="s">
        <v>452</v>
      </c>
    </row>
    <row r="50" spans="1:8" ht="27.95" customHeight="1" x14ac:dyDescent="0.2">
      <c r="A50" s="357"/>
      <c r="B50" s="360"/>
      <c r="C50" s="362"/>
      <c r="D50" s="364"/>
      <c r="E50" s="329"/>
      <c r="F50" s="331"/>
      <c r="G50" s="333"/>
      <c r="H50" s="695"/>
    </row>
    <row r="51" spans="1:8" ht="27.95" customHeight="1" x14ac:dyDescent="0.2">
      <c r="A51" s="357"/>
      <c r="B51" s="360">
        <v>22</v>
      </c>
      <c r="C51" s="362" t="s">
        <v>73</v>
      </c>
      <c r="D51" s="364" t="s">
        <v>74</v>
      </c>
      <c r="E51" s="343" t="s">
        <v>344</v>
      </c>
      <c r="F51" s="385"/>
      <c r="G51" s="341" t="s">
        <v>38</v>
      </c>
      <c r="H51" s="695" t="s">
        <v>344</v>
      </c>
    </row>
    <row r="52" spans="1:8" ht="27.95" customHeight="1" thickBot="1" x14ac:dyDescent="0.25">
      <c r="A52" s="357"/>
      <c r="B52" s="360"/>
      <c r="C52" s="362"/>
      <c r="D52" s="364"/>
      <c r="E52" s="343"/>
      <c r="F52" s="385"/>
      <c r="G52" s="342"/>
      <c r="H52" s="695"/>
    </row>
    <row r="53" spans="1:8" ht="27.95" customHeight="1" x14ac:dyDescent="0.2">
      <c r="A53" s="357"/>
      <c r="B53" s="360">
        <v>23</v>
      </c>
      <c r="C53" s="362" t="s">
        <v>79</v>
      </c>
      <c r="D53" s="364" t="s">
        <v>80</v>
      </c>
      <c r="E53" s="398" t="s">
        <v>345</v>
      </c>
      <c r="F53" s="399">
        <v>15</v>
      </c>
      <c r="G53" s="341" t="s">
        <v>38</v>
      </c>
      <c r="H53" s="704" t="s">
        <v>345</v>
      </c>
    </row>
    <row r="54" spans="1:8" ht="27.95" customHeight="1" x14ac:dyDescent="0.2">
      <c r="A54" s="357"/>
      <c r="B54" s="360"/>
      <c r="C54" s="362"/>
      <c r="D54" s="364"/>
      <c r="E54" s="343"/>
      <c r="F54" s="399"/>
      <c r="G54" s="342"/>
      <c r="H54" s="695"/>
    </row>
    <row r="55" spans="1:8" ht="27.95" customHeight="1" x14ac:dyDescent="0.2">
      <c r="A55" s="357"/>
      <c r="B55" s="360">
        <v>24</v>
      </c>
      <c r="C55" s="362" t="s">
        <v>300</v>
      </c>
      <c r="D55" s="364" t="s">
        <v>82</v>
      </c>
      <c r="E55" s="329" t="s">
        <v>346</v>
      </c>
      <c r="F55" s="355">
        <v>0.85</v>
      </c>
      <c r="G55" s="345" t="s">
        <v>28</v>
      </c>
      <c r="H55" s="695" t="s">
        <v>346</v>
      </c>
    </row>
    <row r="56" spans="1:8" ht="27.95" customHeight="1" x14ac:dyDescent="0.2">
      <c r="A56" s="357"/>
      <c r="B56" s="360"/>
      <c r="C56" s="362"/>
      <c r="D56" s="364"/>
      <c r="E56" s="329"/>
      <c r="F56" s="331"/>
      <c r="G56" s="333"/>
      <c r="H56" s="695"/>
    </row>
    <row r="57" spans="1:8" ht="27.95" customHeight="1" x14ac:dyDescent="0.2">
      <c r="A57" s="357"/>
      <c r="B57" s="360">
        <v>25</v>
      </c>
      <c r="C57" s="362" t="s">
        <v>83</v>
      </c>
      <c r="D57" s="364" t="s">
        <v>84</v>
      </c>
      <c r="E57" s="343" t="s">
        <v>347</v>
      </c>
      <c r="F57" s="331" t="s">
        <v>72</v>
      </c>
      <c r="G57" s="341" t="s">
        <v>38</v>
      </c>
      <c r="H57" s="695" t="s">
        <v>347</v>
      </c>
    </row>
    <row r="58" spans="1:8" ht="27.95" customHeight="1" thickBot="1" x14ac:dyDescent="0.25">
      <c r="A58" s="358"/>
      <c r="B58" s="393"/>
      <c r="C58" s="394"/>
      <c r="D58" s="395"/>
      <c r="E58" s="396"/>
      <c r="F58" s="397"/>
      <c r="G58" s="392"/>
      <c r="H58" s="696"/>
    </row>
    <row r="59" spans="1:8" ht="27.95" customHeight="1" x14ac:dyDescent="0.2">
      <c r="A59" s="404" t="s">
        <v>86</v>
      </c>
      <c r="B59" s="406">
        <v>26</v>
      </c>
      <c r="C59" s="407" t="s">
        <v>301</v>
      </c>
      <c r="D59" s="408" t="s">
        <v>88</v>
      </c>
      <c r="E59" s="409" t="s">
        <v>348</v>
      </c>
      <c r="F59" s="410">
        <v>1</v>
      </c>
      <c r="G59" s="400" t="s">
        <v>28</v>
      </c>
      <c r="H59" s="697" t="s">
        <v>348</v>
      </c>
    </row>
    <row r="60" spans="1:8" ht="27.95" customHeight="1" x14ac:dyDescent="0.2">
      <c r="A60" s="405"/>
      <c r="B60" s="401"/>
      <c r="C60" s="402"/>
      <c r="D60" s="403"/>
      <c r="E60" s="343"/>
      <c r="F60" s="331"/>
      <c r="G60" s="333"/>
      <c r="H60" s="698"/>
    </row>
    <row r="61" spans="1:8" ht="27.95" customHeight="1" x14ac:dyDescent="0.2">
      <c r="A61" s="405"/>
      <c r="B61" s="401">
        <v>27</v>
      </c>
      <c r="C61" s="402" t="s">
        <v>89</v>
      </c>
      <c r="D61" s="403" t="s">
        <v>90</v>
      </c>
      <c r="E61" s="329" t="s">
        <v>349</v>
      </c>
      <c r="F61" s="331" t="s">
        <v>91</v>
      </c>
      <c r="G61" s="341" t="s">
        <v>38</v>
      </c>
      <c r="H61" s="698" t="s">
        <v>349</v>
      </c>
    </row>
    <row r="62" spans="1:8" ht="27.95" customHeight="1" x14ac:dyDescent="0.2">
      <c r="A62" s="405"/>
      <c r="B62" s="401"/>
      <c r="C62" s="402"/>
      <c r="D62" s="403"/>
      <c r="E62" s="329"/>
      <c r="F62" s="331"/>
      <c r="G62" s="342"/>
      <c r="H62" s="698"/>
    </row>
    <row r="63" spans="1:8" ht="27.95" customHeight="1" x14ac:dyDescent="0.2">
      <c r="A63" s="405"/>
      <c r="B63" s="401">
        <v>28</v>
      </c>
      <c r="C63" s="402" t="s">
        <v>302</v>
      </c>
      <c r="D63" s="403" t="s">
        <v>93</v>
      </c>
      <c r="E63" s="329" t="s">
        <v>350</v>
      </c>
      <c r="F63" s="331" t="s">
        <v>94</v>
      </c>
      <c r="G63" s="345" t="s">
        <v>28</v>
      </c>
      <c r="H63" s="698" t="s">
        <v>350</v>
      </c>
    </row>
    <row r="64" spans="1:8" ht="27.95" customHeight="1" thickBot="1" x14ac:dyDescent="0.25">
      <c r="A64" s="405"/>
      <c r="B64" s="411"/>
      <c r="C64" s="412"/>
      <c r="D64" s="413"/>
      <c r="E64" s="414"/>
      <c r="F64" s="419"/>
      <c r="G64" s="420"/>
      <c r="H64" s="699"/>
    </row>
    <row r="65" spans="1:8" ht="27.95" customHeight="1" x14ac:dyDescent="0.2">
      <c r="A65" s="421" t="s">
        <v>96</v>
      </c>
      <c r="B65" s="424">
        <v>29</v>
      </c>
      <c r="C65" s="425" t="s">
        <v>97</v>
      </c>
      <c r="D65" s="426" t="s">
        <v>98</v>
      </c>
      <c r="E65" s="328" t="s">
        <v>351</v>
      </c>
      <c r="F65" s="427">
        <v>0.8</v>
      </c>
      <c r="G65" s="428" t="s">
        <v>38</v>
      </c>
      <c r="H65" s="700" t="s">
        <v>351</v>
      </c>
    </row>
    <row r="66" spans="1:8" ht="27.95" customHeight="1" x14ac:dyDescent="0.2">
      <c r="A66" s="422"/>
      <c r="B66" s="418"/>
      <c r="C66" s="415"/>
      <c r="D66" s="416"/>
      <c r="E66" s="329"/>
      <c r="F66" s="331"/>
      <c r="G66" s="429"/>
      <c r="H66" s="691"/>
    </row>
    <row r="67" spans="1:8" ht="27.95" customHeight="1" x14ac:dyDescent="0.2">
      <c r="A67" s="422"/>
      <c r="B67" s="418">
        <v>30</v>
      </c>
      <c r="C67" s="415" t="s">
        <v>99</v>
      </c>
      <c r="D67" s="416" t="s">
        <v>100</v>
      </c>
      <c r="E67" s="329" t="s">
        <v>352</v>
      </c>
      <c r="F67" s="331" t="s">
        <v>101</v>
      </c>
      <c r="G67" s="417" t="s">
        <v>28</v>
      </c>
      <c r="H67" s="691" t="s">
        <v>352</v>
      </c>
    </row>
    <row r="68" spans="1:8" ht="27.95" customHeight="1" x14ac:dyDescent="0.2">
      <c r="A68" s="422"/>
      <c r="B68" s="418"/>
      <c r="C68" s="415"/>
      <c r="D68" s="416"/>
      <c r="E68" s="329"/>
      <c r="F68" s="331"/>
      <c r="G68" s="417"/>
      <c r="H68" s="691"/>
    </row>
    <row r="69" spans="1:8" ht="27.95" customHeight="1" x14ac:dyDescent="0.2">
      <c r="A69" s="422"/>
      <c r="B69" s="418">
        <v>31</v>
      </c>
      <c r="C69" s="415" t="s">
        <v>102</v>
      </c>
      <c r="D69" s="416" t="s">
        <v>103</v>
      </c>
      <c r="E69" s="329" t="s">
        <v>353</v>
      </c>
      <c r="F69" s="331" t="s">
        <v>104</v>
      </c>
      <c r="G69" s="429" t="s">
        <v>38</v>
      </c>
      <c r="H69" s="691" t="s">
        <v>353</v>
      </c>
    </row>
    <row r="70" spans="1:8" ht="27.95" customHeight="1" x14ac:dyDescent="0.2">
      <c r="A70" s="422"/>
      <c r="B70" s="418"/>
      <c r="C70" s="415"/>
      <c r="D70" s="416"/>
      <c r="E70" s="329"/>
      <c r="F70" s="331"/>
      <c r="G70" s="429"/>
      <c r="H70" s="691"/>
    </row>
    <row r="71" spans="1:8" ht="27.95" customHeight="1" x14ac:dyDescent="0.2">
      <c r="A71" s="422"/>
      <c r="B71" s="418">
        <v>32</v>
      </c>
      <c r="C71" s="415" t="s">
        <v>105</v>
      </c>
      <c r="D71" s="416" t="s">
        <v>106</v>
      </c>
      <c r="E71" s="329" t="s">
        <v>354</v>
      </c>
      <c r="F71" s="399">
        <v>7</v>
      </c>
      <c r="G71" s="429" t="s">
        <v>38</v>
      </c>
      <c r="H71" s="691" t="s">
        <v>354</v>
      </c>
    </row>
    <row r="72" spans="1:8" ht="27.95" customHeight="1" x14ac:dyDescent="0.2">
      <c r="A72" s="422"/>
      <c r="B72" s="418"/>
      <c r="C72" s="415"/>
      <c r="D72" s="416"/>
      <c r="E72" s="329"/>
      <c r="F72" s="399"/>
      <c r="G72" s="429"/>
      <c r="H72" s="691"/>
    </row>
    <row r="73" spans="1:8" ht="27.95" customHeight="1" x14ac:dyDescent="0.2">
      <c r="A73" s="422"/>
      <c r="B73" s="418">
        <v>33</v>
      </c>
      <c r="C73" s="415" t="s">
        <v>303</v>
      </c>
      <c r="D73" s="416" t="s">
        <v>108</v>
      </c>
      <c r="E73" s="329" t="s">
        <v>355</v>
      </c>
      <c r="F73" s="355">
        <v>0.5</v>
      </c>
      <c r="G73" s="417" t="s">
        <v>28</v>
      </c>
      <c r="H73" s="691" t="s">
        <v>355</v>
      </c>
    </row>
    <row r="74" spans="1:8" ht="27.95" customHeight="1" x14ac:dyDescent="0.2">
      <c r="A74" s="422"/>
      <c r="B74" s="418"/>
      <c r="C74" s="415"/>
      <c r="D74" s="416"/>
      <c r="E74" s="329"/>
      <c r="F74" s="331"/>
      <c r="G74" s="417"/>
      <c r="H74" s="691"/>
    </row>
    <row r="75" spans="1:8" ht="27.95" customHeight="1" x14ac:dyDescent="0.2">
      <c r="A75" s="422"/>
      <c r="B75" s="418">
        <v>34</v>
      </c>
      <c r="C75" s="415" t="s">
        <v>304</v>
      </c>
      <c r="D75" s="416" t="s">
        <v>110</v>
      </c>
      <c r="E75" s="329" t="s">
        <v>356</v>
      </c>
      <c r="F75" s="355">
        <v>0.1</v>
      </c>
      <c r="G75" s="417" t="s">
        <v>28</v>
      </c>
      <c r="H75" s="691" t="s">
        <v>356</v>
      </c>
    </row>
    <row r="76" spans="1:8" ht="27.95" customHeight="1" x14ac:dyDescent="0.2">
      <c r="A76" s="422"/>
      <c r="B76" s="418"/>
      <c r="C76" s="415"/>
      <c r="D76" s="416"/>
      <c r="E76" s="329"/>
      <c r="F76" s="331"/>
      <c r="G76" s="417"/>
      <c r="H76" s="691"/>
    </row>
    <row r="77" spans="1:8" ht="27.95" customHeight="1" x14ac:dyDescent="0.2">
      <c r="A77" s="422"/>
      <c r="B77" s="418">
        <v>35</v>
      </c>
      <c r="C77" s="415" t="s">
        <v>111</v>
      </c>
      <c r="D77" s="416" t="s">
        <v>494</v>
      </c>
      <c r="E77" s="329" t="s">
        <v>357</v>
      </c>
      <c r="F77" s="331" t="s">
        <v>113</v>
      </c>
      <c r="G77" s="429" t="s">
        <v>38</v>
      </c>
      <c r="H77" s="691" t="s">
        <v>495</v>
      </c>
    </row>
    <row r="78" spans="1:8" ht="27.95" customHeight="1" x14ac:dyDescent="0.2">
      <c r="A78" s="422"/>
      <c r="B78" s="418"/>
      <c r="C78" s="415"/>
      <c r="D78" s="416"/>
      <c r="E78" s="329"/>
      <c r="F78" s="331"/>
      <c r="G78" s="429"/>
      <c r="H78" s="691"/>
    </row>
    <row r="79" spans="1:8" ht="27.95" customHeight="1" x14ac:dyDescent="0.2">
      <c r="A79" s="422"/>
      <c r="B79" s="418">
        <v>36</v>
      </c>
      <c r="C79" s="415" t="s">
        <v>114</v>
      </c>
      <c r="D79" s="416" t="s">
        <v>115</v>
      </c>
      <c r="E79" s="347" t="s">
        <v>358</v>
      </c>
      <c r="F79" s="331" t="s">
        <v>116</v>
      </c>
      <c r="G79" s="429" t="s">
        <v>38</v>
      </c>
      <c r="H79" s="691" t="s">
        <v>453</v>
      </c>
    </row>
    <row r="80" spans="1:8" ht="27.95" customHeight="1" x14ac:dyDescent="0.2">
      <c r="A80" s="422"/>
      <c r="B80" s="418"/>
      <c r="C80" s="415"/>
      <c r="D80" s="416"/>
      <c r="E80" s="347"/>
      <c r="F80" s="331"/>
      <c r="G80" s="429"/>
      <c r="H80" s="691"/>
    </row>
    <row r="81" spans="1:8" ht="27.95" customHeight="1" x14ac:dyDescent="0.2">
      <c r="A81" s="422"/>
      <c r="B81" s="418">
        <v>37</v>
      </c>
      <c r="C81" s="415" t="s">
        <v>117</v>
      </c>
      <c r="D81" s="416" t="s">
        <v>118</v>
      </c>
      <c r="E81" s="343" t="s">
        <v>359</v>
      </c>
      <c r="F81" s="344"/>
      <c r="G81" s="429" t="s">
        <v>38</v>
      </c>
      <c r="H81" s="691" t="s">
        <v>359</v>
      </c>
    </row>
    <row r="82" spans="1:8" ht="27.95" customHeight="1" thickBot="1" x14ac:dyDescent="0.25">
      <c r="A82" s="423"/>
      <c r="B82" s="430"/>
      <c r="C82" s="431"/>
      <c r="D82" s="432"/>
      <c r="E82" s="433"/>
      <c r="F82" s="434"/>
      <c r="G82" s="435"/>
      <c r="H82" s="692"/>
    </row>
    <row r="83" spans="1:8" ht="27.95" customHeight="1" x14ac:dyDescent="0.2">
      <c r="A83" s="460" t="s">
        <v>120</v>
      </c>
      <c r="B83" s="439">
        <v>38</v>
      </c>
      <c r="C83" s="440" t="s">
        <v>305</v>
      </c>
      <c r="D83" s="441" t="s">
        <v>282</v>
      </c>
      <c r="E83" s="382" t="s">
        <v>360</v>
      </c>
      <c r="F83" s="376">
        <v>0.85</v>
      </c>
      <c r="G83" s="342" t="s">
        <v>38</v>
      </c>
      <c r="H83" s="693" t="s">
        <v>454</v>
      </c>
    </row>
    <row r="84" spans="1:8" ht="27.95" customHeight="1" x14ac:dyDescent="0.2">
      <c r="A84" s="461"/>
      <c r="B84" s="436"/>
      <c r="C84" s="437"/>
      <c r="D84" s="438"/>
      <c r="E84" s="329"/>
      <c r="F84" s="331"/>
      <c r="G84" s="429"/>
      <c r="H84" s="688"/>
    </row>
    <row r="85" spans="1:8" ht="27.95" customHeight="1" x14ac:dyDescent="0.2">
      <c r="A85" s="461"/>
      <c r="B85" s="436">
        <v>39</v>
      </c>
      <c r="C85" s="437" t="s">
        <v>123</v>
      </c>
      <c r="D85" s="438" t="s">
        <v>124</v>
      </c>
      <c r="E85" s="329" t="s">
        <v>361</v>
      </c>
      <c r="F85" s="331">
        <v>3</v>
      </c>
      <c r="G85" s="417" t="s">
        <v>28</v>
      </c>
      <c r="H85" s="688" t="s">
        <v>361</v>
      </c>
    </row>
    <row r="86" spans="1:8" ht="27.95" customHeight="1" x14ac:dyDescent="0.2">
      <c r="A86" s="461"/>
      <c r="B86" s="436"/>
      <c r="C86" s="437"/>
      <c r="D86" s="438"/>
      <c r="E86" s="329"/>
      <c r="F86" s="331"/>
      <c r="G86" s="417"/>
      <c r="H86" s="688"/>
    </row>
    <row r="87" spans="1:8" ht="27.95" customHeight="1" x14ac:dyDescent="0.2">
      <c r="A87" s="461"/>
      <c r="B87" s="436">
        <v>40</v>
      </c>
      <c r="C87" s="437" t="s">
        <v>321</v>
      </c>
      <c r="D87" s="438" t="s">
        <v>283</v>
      </c>
      <c r="E87" s="442" t="s">
        <v>504</v>
      </c>
      <c r="F87" s="331"/>
      <c r="G87" s="417" t="s">
        <v>28</v>
      </c>
      <c r="H87" s="694" t="s">
        <v>507</v>
      </c>
    </row>
    <row r="88" spans="1:8" ht="27.95" customHeight="1" x14ac:dyDescent="0.2">
      <c r="A88" s="461"/>
      <c r="B88" s="436"/>
      <c r="C88" s="437"/>
      <c r="D88" s="438"/>
      <c r="E88" s="442"/>
      <c r="F88" s="331"/>
      <c r="G88" s="417"/>
      <c r="H88" s="694"/>
    </row>
    <row r="89" spans="1:8" ht="27.95" customHeight="1" x14ac:dyDescent="0.2">
      <c r="A89" s="461"/>
      <c r="B89" s="436">
        <v>41</v>
      </c>
      <c r="C89" s="437" t="s">
        <v>127</v>
      </c>
      <c r="D89" s="438" t="s">
        <v>128</v>
      </c>
      <c r="E89" s="329" t="s">
        <v>363</v>
      </c>
      <c r="F89" s="355">
        <v>0.4</v>
      </c>
      <c r="G89" s="417" t="s">
        <v>28</v>
      </c>
      <c r="H89" s="688" t="s">
        <v>363</v>
      </c>
    </row>
    <row r="90" spans="1:8" ht="27.95" customHeight="1" x14ac:dyDescent="0.2">
      <c r="A90" s="461"/>
      <c r="B90" s="436"/>
      <c r="C90" s="437"/>
      <c r="D90" s="438"/>
      <c r="E90" s="329"/>
      <c r="F90" s="331"/>
      <c r="G90" s="417"/>
      <c r="H90" s="688"/>
    </row>
    <row r="91" spans="1:8" ht="27.95" customHeight="1" x14ac:dyDescent="0.2">
      <c r="A91" s="461"/>
      <c r="B91" s="436">
        <v>42</v>
      </c>
      <c r="C91" s="437" t="s">
        <v>129</v>
      </c>
      <c r="D91" s="438" t="s">
        <v>130</v>
      </c>
      <c r="E91" s="329" t="s">
        <v>364</v>
      </c>
      <c r="F91" s="355">
        <v>0.3</v>
      </c>
      <c r="G91" s="417" t="s">
        <v>28</v>
      </c>
      <c r="H91" s="688" t="s">
        <v>364</v>
      </c>
    </row>
    <row r="92" spans="1:8" ht="27.95" customHeight="1" x14ac:dyDescent="0.2">
      <c r="A92" s="461"/>
      <c r="B92" s="436"/>
      <c r="C92" s="437"/>
      <c r="D92" s="438"/>
      <c r="E92" s="329"/>
      <c r="F92" s="331"/>
      <c r="G92" s="417"/>
      <c r="H92" s="688"/>
    </row>
    <row r="93" spans="1:8" ht="27.95" customHeight="1" x14ac:dyDescent="0.2">
      <c r="A93" s="461"/>
      <c r="B93" s="436">
        <v>43</v>
      </c>
      <c r="C93" s="437" t="s">
        <v>284</v>
      </c>
      <c r="D93" s="438" t="s">
        <v>285</v>
      </c>
      <c r="E93" s="329" t="s">
        <v>365</v>
      </c>
      <c r="F93" s="331" t="s">
        <v>133</v>
      </c>
      <c r="G93" s="417" t="s">
        <v>28</v>
      </c>
      <c r="H93" s="688" t="s">
        <v>365</v>
      </c>
    </row>
    <row r="94" spans="1:8" ht="27.95" customHeight="1" x14ac:dyDescent="0.2">
      <c r="A94" s="461"/>
      <c r="B94" s="436"/>
      <c r="C94" s="437"/>
      <c r="D94" s="438"/>
      <c r="E94" s="329"/>
      <c r="F94" s="331"/>
      <c r="G94" s="417"/>
      <c r="H94" s="688"/>
    </row>
    <row r="95" spans="1:8" ht="27.95" customHeight="1" x14ac:dyDescent="0.2">
      <c r="A95" s="461"/>
      <c r="B95" s="436">
        <v>44</v>
      </c>
      <c r="C95" s="437" t="s">
        <v>134</v>
      </c>
      <c r="D95" s="438" t="s">
        <v>135</v>
      </c>
      <c r="E95" s="329" t="s">
        <v>366</v>
      </c>
      <c r="F95" s="355">
        <v>0.27</v>
      </c>
      <c r="G95" s="417" t="s">
        <v>28</v>
      </c>
      <c r="H95" s="688" t="s">
        <v>366</v>
      </c>
    </row>
    <row r="96" spans="1:8" ht="27.95" customHeight="1" x14ac:dyDescent="0.2">
      <c r="A96" s="461"/>
      <c r="B96" s="436"/>
      <c r="C96" s="437"/>
      <c r="D96" s="438"/>
      <c r="E96" s="329"/>
      <c r="F96" s="331"/>
      <c r="G96" s="417"/>
      <c r="H96" s="688"/>
    </row>
    <row r="97" spans="1:8" ht="27.95" customHeight="1" x14ac:dyDescent="0.2">
      <c r="A97" s="461"/>
      <c r="B97" s="436">
        <v>45</v>
      </c>
      <c r="C97" s="437" t="s">
        <v>136</v>
      </c>
      <c r="D97" s="438" t="s">
        <v>137</v>
      </c>
      <c r="E97" s="343" t="s">
        <v>367</v>
      </c>
      <c r="F97" s="331" t="s">
        <v>281</v>
      </c>
      <c r="G97" s="417" t="s">
        <v>28</v>
      </c>
      <c r="H97" s="688" t="s">
        <v>455</v>
      </c>
    </row>
    <row r="98" spans="1:8" ht="27.95" customHeight="1" x14ac:dyDescent="0.2">
      <c r="A98" s="461"/>
      <c r="B98" s="436"/>
      <c r="C98" s="437"/>
      <c r="D98" s="438"/>
      <c r="E98" s="343"/>
      <c r="F98" s="331"/>
      <c r="G98" s="417"/>
      <c r="H98" s="688"/>
    </row>
    <row r="99" spans="1:8" ht="27.95" customHeight="1" x14ac:dyDescent="0.2">
      <c r="A99" s="461"/>
      <c r="B99" s="436">
        <v>46</v>
      </c>
      <c r="C99" s="437" t="s">
        <v>138</v>
      </c>
      <c r="D99" s="438" t="s">
        <v>139</v>
      </c>
      <c r="E99" s="343" t="s">
        <v>368</v>
      </c>
      <c r="F99" s="331" t="s">
        <v>281</v>
      </c>
      <c r="G99" s="417" t="s">
        <v>28</v>
      </c>
      <c r="H99" s="688" t="s">
        <v>368</v>
      </c>
    </row>
    <row r="100" spans="1:8" ht="27.95" customHeight="1" x14ac:dyDescent="0.2">
      <c r="A100" s="461"/>
      <c r="B100" s="436"/>
      <c r="C100" s="437"/>
      <c r="D100" s="438"/>
      <c r="E100" s="343"/>
      <c r="F100" s="331"/>
      <c r="G100" s="417"/>
      <c r="H100" s="688"/>
    </row>
    <row r="101" spans="1:8" ht="27.95" customHeight="1" x14ac:dyDescent="0.2">
      <c r="A101" s="461"/>
      <c r="B101" s="436">
        <v>47</v>
      </c>
      <c r="C101" s="437" t="s">
        <v>140</v>
      </c>
      <c r="D101" s="443" t="s">
        <v>141</v>
      </c>
      <c r="E101" s="347" t="s">
        <v>369</v>
      </c>
      <c r="F101" s="331" t="s">
        <v>281</v>
      </c>
      <c r="G101" s="429" t="s">
        <v>38</v>
      </c>
      <c r="H101" s="688" t="s">
        <v>369</v>
      </c>
    </row>
    <row r="102" spans="1:8" ht="27.95" customHeight="1" x14ac:dyDescent="0.2">
      <c r="A102" s="461"/>
      <c r="B102" s="436"/>
      <c r="C102" s="437"/>
      <c r="D102" s="443"/>
      <c r="E102" s="347"/>
      <c r="F102" s="331"/>
      <c r="G102" s="429"/>
      <c r="H102" s="688"/>
    </row>
    <row r="103" spans="1:8" ht="27.95" customHeight="1" x14ac:dyDescent="0.2">
      <c r="A103" s="461"/>
      <c r="B103" s="436">
        <v>48</v>
      </c>
      <c r="C103" s="437" t="s">
        <v>142</v>
      </c>
      <c r="D103" s="438" t="s">
        <v>143</v>
      </c>
      <c r="E103" s="347" t="s">
        <v>370</v>
      </c>
      <c r="F103" s="331" t="s">
        <v>281</v>
      </c>
      <c r="G103" s="429" t="s">
        <v>38</v>
      </c>
      <c r="H103" s="688" t="s">
        <v>370</v>
      </c>
    </row>
    <row r="104" spans="1:8" ht="47.1" customHeight="1" x14ac:dyDescent="0.2">
      <c r="A104" s="461"/>
      <c r="B104" s="436"/>
      <c r="C104" s="437"/>
      <c r="D104" s="438"/>
      <c r="E104" s="347"/>
      <c r="F104" s="331"/>
      <c r="G104" s="429"/>
      <c r="H104" s="688"/>
    </row>
    <row r="105" spans="1:8" ht="27.95" customHeight="1" x14ac:dyDescent="0.2">
      <c r="A105" s="461"/>
      <c r="B105" s="436">
        <v>49</v>
      </c>
      <c r="C105" s="437" t="s">
        <v>144</v>
      </c>
      <c r="D105" s="438" t="s">
        <v>145</v>
      </c>
      <c r="E105" s="343" t="s">
        <v>371</v>
      </c>
      <c r="F105" s="331" t="s">
        <v>133</v>
      </c>
      <c r="G105" s="417" t="s">
        <v>28</v>
      </c>
      <c r="H105" s="688" t="s">
        <v>456</v>
      </c>
    </row>
    <row r="106" spans="1:8" ht="27.95" customHeight="1" x14ac:dyDescent="0.2">
      <c r="A106" s="461"/>
      <c r="B106" s="436"/>
      <c r="C106" s="437"/>
      <c r="D106" s="438"/>
      <c r="E106" s="343"/>
      <c r="F106" s="331"/>
      <c r="G106" s="417"/>
      <c r="H106" s="688"/>
    </row>
    <row r="107" spans="1:8" ht="27.95" customHeight="1" x14ac:dyDescent="0.2">
      <c r="A107" s="461"/>
      <c r="B107" s="436">
        <v>50</v>
      </c>
      <c r="C107" s="437" t="s">
        <v>146</v>
      </c>
      <c r="D107" s="438" t="s">
        <v>147</v>
      </c>
      <c r="E107" s="347" t="s">
        <v>372</v>
      </c>
      <c r="F107" s="331" t="s">
        <v>27</v>
      </c>
      <c r="G107" s="417" t="s">
        <v>28</v>
      </c>
      <c r="H107" s="688" t="s">
        <v>457</v>
      </c>
    </row>
    <row r="108" spans="1:8" ht="51" customHeight="1" thickBot="1" x14ac:dyDescent="0.25">
      <c r="A108" s="462"/>
      <c r="B108" s="456"/>
      <c r="C108" s="457"/>
      <c r="D108" s="458"/>
      <c r="E108" s="459"/>
      <c r="F108" s="419"/>
      <c r="G108" s="345"/>
      <c r="H108" s="689"/>
    </row>
    <row r="109" spans="1:8" ht="27.95" customHeight="1" x14ac:dyDescent="0.2">
      <c r="A109" s="444" t="s">
        <v>277</v>
      </c>
      <c r="B109" s="447">
        <v>51</v>
      </c>
      <c r="C109" s="449" t="s">
        <v>262</v>
      </c>
      <c r="D109" s="451" t="s">
        <v>263</v>
      </c>
      <c r="E109" s="453" t="s">
        <v>373</v>
      </c>
      <c r="F109" s="330" t="s">
        <v>281</v>
      </c>
      <c r="G109" s="469" t="s">
        <v>28</v>
      </c>
      <c r="H109" s="690" t="s">
        <v>373</v>
      </c>
    </row>
    <row r="110" spans="1:8" ht="27.95" customHeight="1" x14ac:dyDescent="0.2">
      <c r="A110" s="445"/>
      <c r="B110" s="448"/>
      <c r="C110" s="450"/>
      <c r="D110" s="452"/>
      <c r="E110" s="454"/>
      <c r="F110" s="331"/>
      <c r="G110" s="417"/>
      <c r="H110" s="684"/>
    </row>
    <row r="111" spans="1:8" ht="27.95" customHeight="1" x14ac:dyDescent="0.2">
      <c r="A111" s="445"/>
      <c r="B111" s="448">
        <v>52</v>
      </c>
      <c r="C111" s="450" t="s">
        <v>264</v>
      </c>
      <c r="D111" s="452" t="s">
        <v>265</v>
      </c>
      <c r="E111" s="455" t="s">
        <v>374</v>
      </c>
      <c r="F111" s="355">
        <v>1</v>
      </c>
      <c r="G111" s="417" t="s">
        <v>28</v>
      </c>
      <c r="H111" s="684" t="s">
        <v>374</v>
      </c>
    </row>
    <row r="112" spans="1:8" ht="27.95" customHeight="1" x14ac:dyDescent="0.2">
      <c r="A112" s="445"/>
      <c r="B112" s="448"/>
      <c r="C112" s="450"/>
      <c r="D112" s="452"/>
      <c r="E112" s="455"/>
      <c r="F112" s="331"/>
      <c r="G112" s="417"/>
      <c r="H112" s="684"/>
    </row>
    <row r="113" spans="1:8" ht="27.95" customHeight="1" x14ac:dyDescent="0.2">
      <c r="A113" s="445"/>
      <c r="B113" s="448">
        <v>53</v>
      </c>
      <c r="C113" s="450" t="s">
        <v>266</v>
      </c>
      <c r="D113" s="452" t="s">
        <v>267</v>
      </c>
      <c r="E113" s="455" t="s">
        <v>375</v>
      </c>
      <c r="F113" s="331" t="s">
        <v>281</v>
      </c>
      <c r="G113" s="417" t="s">
        <v>28</v>
      </c>
      <c r="H113" s="684" t="s">
        <v>375</v>
      </c>
    </row>
    <row r="114" spans="1:8" ht="27.95" customHeight="1" x14ac:dyDescent="0.2">
      <c r="A114" s="445"/>
      <c r="B114" s="448"/>
      <c r="C114" s="450"/>
      <c r="D114" s="452"/>
      <c r="E114" s="455"/>
      <c r="F114" s="331"/>
      <c r="G114" s="417"/>
      <c r="H114" s="684"/>
    </row>
    <row r="115" spans="1:8" ht="27.95" customHeight="1" x14ac:dyDescent="0.2">
      <c r="A115" s="445"/>
      <c r="B115" s="448">
        <v>54</v>
      </c>
      <c r="C115" s="450" t="s">
        <v>268</v>
      </c>
      <c r="D115" s="452" t="s">
        <v>269</v>
      </c>
      <c r="E115" s="455" t="s">
        <v>376</v>
      </c>
      <c r="F115" s="331" t="s">
        <v>45</v>
      </c>
      <c r="G115" s="417" t="s">
        <v>28</v>
      </c>
      <c r="H115" s="684" t="s">
        <v>376</v>
      </c>
    </row>
    <row r="116" spans="1:8" ht="27.95" customHeight="1" x14ac:dyDescent="0.2">
      <c r="A116" s="445"/>
      <c r="B116" s="448"/>
      <c r="C116" s="450"/>
      <c r="D116" s="452"/>
      <c r="E116" s="455"/>
      <c r="F116" s="331"/>
      <c r="G116" s="417"/>
      <c r="H116" s="684"/>
    </row>
    <row r="117" spans="1:8" ht="27.95" customHeight="1" x14ac:dyDescent="0.2">
      <c r="A117" s="445"/>
      <c r="B117" s="448">
        <v>55</v>
      </c>
      <c r="C117" s="450" t="s">
        <v>270</v>
      </c>
      <c r="D117" s="452" t="s">
        <v>271</v>
      </c>
      <c r="E117" s="455" t="s">
        <v>377</v>
      </c>
      <c r="F117" s="346"/>
      <c r="G117" s="417" t="s">
        <v>28</v>
      </c>
      <c r="H117" s="684" t="s">
        <v>458</v>
      </c>
    </row>
    <row r="118" spans="1:8" ht="27.95" customHeight="1" thickBot="1" x14ac:dyDescent="0.25">
      <c r="A118" s="446"/>
      <c r="B118" s="463"/>
      <c r="C118" s="464"/>
      <c r="D118" s="465"/>
      <c r="E118" s="466"/>
      <c r="F118" s="467"/>
      <c r="G118" s="468"/>
      <c r="H118" s="685"/>
    </row>
    <row r="119" spans="1:8" ht="27.95" customHeight="1" x14ac:dyDescent="0.2">
      <c r="A119" s="475" t="s">
        <v>149</v>
      </c>
      <c r="B119" s="478">
        <v>56</v>
      </c>
      <c r="C119" s="479" t="s">
        <v>306</v>
      </c>
      <c r="D119" s="480" t="s">
        <v>286</v>
      </c>
      <c r="E119" s="382" t="s">
        <v>378</v>
      </c>
      <c r="F119" s="376">
        <v>1</v>
      </c>
      <c r="G119" s="333" t="s">
        <v>28</v>
      </c>
      <c r="H119" s="686" t="s">
        <v>378</v>
      </c>
    </row>
    <row r="120" spans="1:8" ht="27.95" customHeight="1" x14ac:dyDescent="0.2">
      <c r="A120" s="476"/>
      <c r="B120" s="470"/>
      <c r="C120" s="471"/>
      <c r="D120" s="474"/>
      <c r="E120" s="329"/>
      <c r="F120" s="331"/>
      <c r="G120" s="417"/>
      <c r="H120" s="687"/>
    </row>
    <row r="121" spans="1:8" ht="27.95" customHeight="1" x14ac:dyDescent="0.2">
      <c r="A121" s="476"/>
      <c r="B121" s="470">
        <v>57</v>
      </c>
      <c r="C121" s="471" t="s">
        <v>307</v>
      </c>
      <c r="D121" s="474" t="s">
        <v>153</v>
      </c>
      <c r="E121" s="329" t="s">
        <v>379</v>
      </c>
      <c r="F121" s="355">
        <v>0.95</v>
      </c>
      <c r="G121" s="417" t="s">
        <v>28</v>
      </c>
      <c r="H121" s="687" t="s">
        <v>379</v>
      </c>
    </row>
    <row r="122" spans="1:8" ht="27.95" customHeight="1" x14ac:dyDescent="0.2">
      <c r="A122" s="476"/>
      <c r="B122" s="470"/>
      <c r="C122" s="471"/>
      <c r="D122" s="474"/>
      <c r="E122" s="329"/>
      <c r="F122" s="331"/>
      <c r="G122" s="417"/>
      <c r="H122" s="687"/>
    </row>
    <row r="123" spans="1:8" ht="27.95" customHeight="1" x14ac:dyDescent="0.2">
      <c r="A123" s="476"/>
      <c r="B123" s="470">
        <v>58</v>
      </c>
      <c r="C123" s="471" t="s">
        <v>308</v>
      </c>
      <c r="D123" s="474" t="s">
        <v>155</v>
      </c>
      <c r="E123" s="329" t="s">
        <v>380</v>
      </c>
      <c r="F123" s="355">
        <v>0.95</v>
      </c>
      <c r="G123" s="417" t="s">
        <v>28</v>
      </c>
      <c r="H123" s="687" t="s">
        <v>380</v>
      </c>
    </row>
    <row r="124" spans="1:8" ht="27.95" customHeight="1" x14ac:dyDescent="0.2">
      <c r="A124" s="476"/>
      <c r="B124" s="470"/>
      <c r="C124" s="471"/>
      <c r="D124" s="474"/>
      <c r="E124" s="329"/>
      <c r="F124" s="331"/>
      <c r="G124" s="417"/>
      <c r="H124" s="687"/>
    </row>
    <row r="125" spans="1:8" ht="27.95" customHeight="1" x14ac:dyDescent="0.2">
      <c r="A125" s="476"/>
      <c r="B125" s="470">
        <v>59</v>
      </c>
      <c r="C125" s="471" t="s">
        <v>309</v>
      </c>
      <c r="D125" s="472" t="s">
        <v>157</v>
      </c>
      <c r="E125" s="473" t="s">
        <v>381</v>
      </c>
      <c r="F125" s="355">
        <v>0.95</v>
      </c>
      <c r="G125" s="417" t="s">
        <v>28</v>
      </c>
      <c r="H125" s="681" t="s">
        <v>381</v>
      </c>
    </row>
    <row r="126" spans="1:8" ht="27.95" customHeight="1" x14ac:dyDescent="0.2">
      <c r="A126" s="476"/>
      <c r="B126" s="470"/>
      <c r="C126" s="471"/>
      <c r="D126" s="472"/>
      <c r="E126" s="473"/>
      <c r="F126" s="331"/>
      <c r="G126" s="417"/>
      <c r="H126" s="681"/>
    </row>
    <row r="127" spans="1:8" ht="27.95" customHeight="1" x14ac:dyDescent="0.2">
      <c r="A127" s="476"/>
      <c r="B127" s="470">
        <v>60</v>
      </c>
      <c r="C127" s="471" t="s">
        <v>310</v>
      </c>
      <c r="D127" s="472" t="s">
        <v>159</v>
      </c>
      <c r="E127" s="473" t="s">
        <v>382</v>
      </c>
      <c r="F127" s="355">
        <v>0.95</v>
      </c>
      <c r="G127" s="417" t="s">
        <v>28</v>
      </c>
      <c r="H127" s="681" t="s">
        <v>382</v>
      </c>
    </row>
    <row r="128" spans="1:8" ht="27.95" customHeight="1" x14ac:dyDescent="0.2">
      <c r="A128" s="476"/>
      <c r="B128" s="470"/>
      <c r="C128" s="471"/>
      <c r="D128" s="472"/>
      <c r="E128" s="473"/>
      <c r="F128" s="331"/>
      <c r="G128" s="417"/>
      <c r="H128" s="681"/>
    </row>
    <row r="129" spans="1:8" ht="27.95" customHeight="1" x14ac:dyDescent="0.2">
      <c r="A129" s="476"/>
      <c r="B129" s="470">
        <v>61</v>
      </c>
      <c r="C129" s="471" t="s">
        <v>311</v>
      </c>
      <c r="D129" s="472" t="s">
        <v>163</v>
      </c>
      <c r="E129" s="473" t="s">
        <v>383</v>
      </c>
      <c r="F129" s="355">
        <v>0.95</v>
      </c>
      <c r="G129" s="417" t="s">
        <v>28</v>
      </c>
      <c r="H129" s="681" t="s">
        <v>383</v>
      </c>
    </row>
    <row r="130" spans="1:8" ht="27.95" customHeight="1" x14ac:dyDescent="0.2">
      <c r="A130" s="476"/>
      <c r="B130" s="470"/>
      <c r="C130" s="471"/>
      <c r="D130" s="472"/>
      <c r="E130" s="473"/>
      <c r="F130" s="331"/>
      <c r="G130" s="417"/>
      <c r="H130" s="681"/>
    </row>
    <row r="131" spans="1:8" ht="27.95" customHeight="1" x14ac:dyDescent="0.2">
      <c r="A131" s="476"/>
      <c r="B131" s="470">
        <v>62</v>
      </c>
      <c r="C131" s="471" t="s">
        <v>312</v>
      </c>
      <c r="D131" s="472" t="s">
        <v>165</v>
      </c>
      <c r="E131" s="473" t="s">
        <v>384</v>
      </c>
      <c r="F131" s="355">
        <v>0.95</v>
      </c>
      <c r="G131" s="417" t="s">
        <v>28</v>
      </c>
      <c r="H131" s="681" t="s">
        <v>384</v>
      </c>
    </row>
    <row r="132" spans="1:8" ht="27.95" customHeight="1" thickBot="1" x14ac:dyDescent="0.25">
      <c r="A132" s="477"/>
      <c r="B132" s="481"/>
      <c r="C132" s="482"/>
      <c r="D132" s="483"/>
      <c r="E132" s="484"/>
      <c r="F132" s="352"/>
      <c r="G132" s="468"/>
      <c r="H132" s="682"/>
    </row>
    <row r="133" spans="1:8" ht="27.95" customHeight="1" x14ac:dyDescent="0.2">
      <c r="A133" s="489" t="s">
        <v>166</v>
      </c>
      <c r="B133" s="492">
        <v>63</v>
      </c>
      <c r="C133" s="493" t="s">
        <v>313</v>
      </c>
      <c r="D133" s="494" t="s">
        <v>168</v>
      </c>
      <c r="E133" s="495" t="s">
        <v>385</v>
      </c>
      <c r="F133" s="376">
        <v>0.98</v>
      </c>
      <c r="G133" s="342" t="s">
        <v>38</v>
      </c>
      <c r="H133" s="683" t="s">
        <v>385</v>
      </c>
    </row>
    <row r="134" spans="1:8" ht="27.95" customHeight="1" x14ac:dyDescent="0.2">
      <c r="A134" s="490"/>
      <c r="B134" s="485"/>
      <c r="C134" s="486"/>
      <c r="D134" s="487"/>
      <c r="E134" s="488"/>
      <c r="F134" s="331"/>
      <c r="G134" s="429"/>
      <c r="H134" s="674"/>
    </row>
    <row r="135" spans="1:8" ht="27.95" customHeight="1" x14ac:dyDescent="0.2">
      <c r="A135" s="490"/>
      <c r="B135" s="485">
        <v>64</v>
      </c>
      <c r="C135" s="486" t="s">
        <v>314</v>
      </c>
      <c r="D135" s="487" t="s">
        <v>170</v>
      </c>
      <c r="E135" s="488" t="s">
        <v>386</v>
      </c>
      <c r="F135" s="355">
        <v>0.95</v>
      </c>
      <c r="G135" s="417" t="s">
        <v>28</v>
      </c>
      <c r="H135" s="674" t="s">
        <v>386</v>
      </c>
    </row>
    <row r="136" spans="1:8" ht="27.95" customHeight="1" x14ac:dyDescent="0.2">
      <c r="A136" s="490"/>
      <c r="B136" s="485"/>
      <c r="C136" s="486"/>
      <c r="D136" s="487"/>
      <c r="E136" s="488"/>
      <c r="F136" s="331"/>
      <c r="G136" s="417"/>
      <c r="H136" s="674"/>
    </row>
    <row r="137" spans="1:8" ht="27.95" customHeight="1" x14ac:dyDescent="0.2">
      <c r="A137" s="490"/>
      <c r="B137" s="485">
        <v>65</v>
      </c>
      <c r="C137" s="486" t="s">
        <v>171</v>
      </c>
      <c r="D137" s="487" t="s">
        <v>172</v>
      </c>
      <c r="E137" s="496" t="s">
        <v>387</v>
      </c>
      <c r="F137" s="331" t="s">
        <v>173</v>
      </c>
      <c r="G137" s="417" t="s">
        <v>28</v>
      </c>
      <c r="H137" s="674" t="s">
        <v>532</v>
      </c>
    </row>
    <row r="138" spans="1:8" ht="27.95" customHeight="1" x14ac:dyDescent="0.2">
      <c r="A138" s="490"/>
      <c r="B138" s="485"/>
      <c r="C138" s="486"/>
      <c r="D138" s="487"/>
      <c r="E138" s="496"/>
      <c r="F138" s="331"/>
      <c r="G138" s="417"/>
      <c r="H138" s="674"/>
    </row>
    <row r="139" spans="1:8" ht="27.95" customHeight="1" x14ac:dyDescent="0.2">
      <c r="A139" s="490"/>
      <c r="B139" s="485">
        <v>66</v>
      </c>
      <c r="C139" s="486" t="s">
        <v>174</v>
      </c>
      <c r="D139" s="487" t="s">
        <v>175</v>
      </c>
      <c r="E139" s="488" t="s">
        <v>388</v>
      </c>
      <c r="F139" s="331" t="s">
        <v>176</v>
      </c>
      <c r="G139" s="417" t="s">
        <v>28</v>
      </c>
      <c r="H139" s="674" t="s">
        <v>535</v>
      </c>
    </row>
    <row r="140" spans="1:8" ht="27.95" customHeight="1" x14ac:dyDescent="0.2">
      <c r="A140" s="490"/>
      <c r="B140" s="485"/>
      <c r="C140" s="486"/>
      <c r="D140" s="487"/>
      <c r="E140" s="488"/>
      <c r="F140" s="331"/>
      <c r="G140" s="417"/>
      <c r="H140" s="674"/>
    </row>
    <row r="141" spans="1:8" ht="27.95" customHeight="1" x14ac:dyDescent="0.2">
      <c r="A141" s="490"/>
      <c r="B141" s="485">
        <v>67</v>
      </c>
      <c r="C141" s="486" t="s">
        <v>177</v>
      </c>
      <c r="D141" s="487" t="s">
        <v>178</v>
      </c>
      <c r="E141" s="488" t="s">
        <v>389</v>
      </c>
      <c r="F141" s="331" t="s">
        <v>179</v>
      </c>
      <c r="G141" s="417" t="s">
        <v>28</v>
      </c>
      <c r="H141" s="674" t="s">
        <v>536</v>
      </c>
    </row>
    <row r="142" spans="1:8" ht="27.95" customHeight="1" thickBot="1" x14ac:dyDescent="0.25">
      <c r="A142" s="491"/>
      <c r="B142" s="513"/>
      <c r="C142" s="514"/>
      <c r="D142" s="515"/>
      <c r="E142" s="516"/>
      <c r="F142" s="352"/>
      <c r="G142" s="468"/>
      <c r="H142" s="675"/>
    </row>
    <row r="143" spans="1:8" ht="27.95" customHeight="1" x14ac:dyDescent="0.2">
      <c r="A143" s="504" t="s">
        <v>181</v>
      </c>
      <c r="B143" s="507">
        <v>68</v>
      </c>
      <c r="C143" s="508" t="s">
        <v>315</v>
      </c>
      <c r="D143" s="510" t="s">
        <v>288</v>
      </c>
      <c r="E143" s="495" t="s">
        <v>390</v>
      </c>
      <c r="F143" s="512"/>
      <c r="G143" s="333" t="s">
        <v>28</v>
      </c>
      <c r="H143" s="676" t="s">
        <v>390</v>
      </c>
    </row>
    <row r="144" spans="1:8" ht="27.95" customHeight="1" x14ac:dyDescent="0.2">
      <c r="A144" s="505"/>
      <c r="B144" s="497"/>
      <c r="C144" s="509"/>
      <c r="D144" s="511"/>
      <c r="E144" s="488"/>
      <c r="F144" s="346"/>
      <c r="G144" s="417"/>
      <c r="H144" s="677"/>
    </row>
    <row r="145" spans="1:8" ht="27.95" customHeight="1" x14ac:dyDescent="0.2">
      <c r="A145" s="505"/>
      <c r="B145" s="497">
        <v>69</v>
      </c>
      <c r="C145" s="499" t="s">
        <v>184</v>
      </c>
      <c r="D145" s="501" t="s">
        <v>185</v>
      </c>
      <c r="E145" s="329"/>
      <c r="F145" s="346"/>
      <c r="G145" s="417" t="s">
        <v>28</v>
      </c>
      <c r="H145" s="678" t="s">
        <v>459</v>
      </c>
    </row>
    <row r="146" spans="1:8" ht="27.95" customHeight="1" thickBot="1" x14ac:dyDescent="0.25">
      <c r="A146" s="506"/>
      <c r="B146" s="498"/>
      <c r="C146" s="500"/>
      <c r="D146" s="502"/>
      <c r="E146" s="503"/>
      <c r="F146" s="467"/>
      <c r="G146" s="468"/>
      <c r="H146" s="679"/>
    </row>
    <row r="147" spans="1:8" ht="27.95" customHeight="1" x14ac:dyDescent="0.2">
      <c r="A147" s="523" t="s">
        <v>190</v>
      </c>
      <c r="B147" s="526">
        <v>70</v>
      </c>
      <c r="C147" s="527" t="s">
        <v>322</v>
      </c>
      <c r="D147" s="528" t="s">
        <v>514</v>
      </c>
      <c r="E147" s="495" t="s">
        <v>391</v>
      </c>
      <c r="F147" s="376">
        <v>0.85</v>
      </c>
      <c r="G147" s="342" t="s">
        <v>38</v>
      </c>
      <c r="H147" s="680" t="s">
        <v>518</v>
      </c>
    </row>
    <row r="148" spans="1:8" ht="27.95" customHeight="1" x14ac:dyDescent="0.2">
      <c r="A148" s="524"/>
      <c r="B148" s="517"/>
      <c r="C148" s="325"/>
      <c r="D148" s="519"/>
      <c r="E148" s="488"/>
      <c r="F148" s="331"/>
      <c r="G148" s="429"/>
      <c r="H148" s="668"/>
    </row>
    <row r="149" spans="1:8" ht="27.95" customHeight="1" x14ac:dyDescent="0.2">
      <c r="A149" s="524"/>
      <c r="B149" s="517">
        <v>71</v>
      </c>
      <c r="C149" s="325" t="s">
        <v>323</v>
      </c>
      <c r="D149" s="519" t="s">
        <v>515</v>
      </c>
      <c r="E149" s="488" t="s">
        <v>392</v>
      </c>
      <c r="F149" s="355">
        <v>0.85</v>
      </c>
      <c r="G149" s="417" t="s">
        <v>28</v>
      </c>
      <c r="H149" s="668" t="s">
        <v>517</v>
      </c>
    </row>
    <row r="150" spans="1:8" ht="27.95" customHeight="1" x14ac:dyDescent="0.2">
      <c r="A150" s="524"/>
      <c r="B150" s="517"/>
      <c r="C150" s="325"/>
      <c r="D150" s="519"/>
      <c r="E150" s="488"/>
      <c r="F150" s="331"/>
      <c r="G150" s="417"/>
      <c r="H150" s="668"/>
    </row>
    <row r="151" spans="1:8" ht="27.95" customHeight="1" x14ac:dyDescent="0.2">
      <c r="A151" s="524"/>
      <c r="B151" s="517">
        <v>72</v>
      </c>
      <c r="C151" s="325" t="s">
        <v>324</v>
      </c>
      <c r="D151" s="519" t="s">
        <v>516</v>
      </c>
      <c r="E151" s="488" t="s">
        <v>394</v>
      </c>
      <c r="F151" s="355">
        <v>0.85</v>
      </c>
      <c r="G151" s="429" t="s">
        <v>38</v>
      </c>
      <c r="H151" s="668" t="s">
        <v>519</v>
      </c>
    </row>
    <row r="152" spans="1:8" ht="27.95" customHeight="1" x14ac:dyDescent="0.2">
      <c r="A152" s="524"/>
      <c r="B152" s="517"/>
      <c r="C152" s="325"/>
      <c r="D152" s="519"/>
      <c r="E152" s="488"/>
      <c r="F152" s="331"/>
      <c r="G152" s="429"/>
      <c r="H152" s="668"/>
    </row>
    <row r="153" spans="1:8" ht="27.95" customHeight="1" x14ac:dyDescent="0.2">
      <c r="A153" s="524"/>
      <c r="B153" s="517">
        <v>73</v>
      </c>
      <c r="C153" s="325" t="s">
        <v>199</v>
      </c>
      <c r="D153" s="519" t="s">
        <v>200</v>
      </c>
      <c r="E153" s="521" t="s">
        <v>395</v>
      </c>
      <c r="F153" s="355">
        <v>0.85</v>
      </c>
      <c r="G153" s="417" t="s">
        <v>28</v>
      </c>
      <c r="H153" s="668" t="s">
        <v>460</v>
      </c>
    </row>
    <row r="154" spans="1:8" ht="27.95" customHeight="1" thickBot="1" x14ac:dyDescent="0.25">
      <c r="A154" s="525"/>
      <c r="B154" s="518"/>
      <c r="C154" s="349"/>
      <c r="D154" s="520"/>
      <c r="E154" s="522"/>
      <c r="F154" s="352"/>
      <c r="G154" s="468"/>
      <c r="H154" s="669"/>
    </row>
    <row r="155" spans="1:8" ht="27.95" customHeight="1" x14ac:dyDescent="0.2">
      <c r="A155" s="543" t="s">
        <v>201</v>
      </c>
      <c r="B155" s="546">
        <v>74</v>
      </c>
      <c r="C155" s="547" t="s">
        <v>316</v>
      </c>
      <c r="D155" s="548" t="s">
        <v>203</v>
      </c>
      <c r="E155" s="549" t="s">
        <v>396</v>
      </c>
      <c r="F155" s="376">
        <v>0.85</v>
      </c>
      <c r="G155" s="342" t="s">
        <v>38</v>
      </c>
      <c r="H155" s="670" t="s">
        <v>461</v>
      </c>
    </row>
    <row r="156" spans="1:8" ht="27.95" customHeight="1" x14ac:dyDescent="0.2">
      <c r="A156" s="544"/>
      <c r="B156" s="539"/>
      <c r="C156" s="540"/>
      <c r="D156" s="541"/>
      <c r="E156" s="542"/>
      <c r="F156" s="331"/>
      <c r="G156" s="429"/>
      <c r="H156" s="671"/>
    </row>
    <row r="157" spans="1:8" ht="27.95" customHeight="1" x14ac:dyDescent="0.2">
      <c r="A157" s="544"/>
      <c r="B157" s="539">
        <v>75</v>
      </c>
      <c r="C157" s="540" t="s">
        <v>317</v>
      </c>
      <c r="D157" s="541" t="s">
        <v>205</v>
      </c>
      <c r="E157" s="542" t="s">
        <v>397</v>
      </c>
      <c r="F157" s="355">
        <v>0.85</v>
      </c>
      <c r="G157" s="417" t="s">
        <v>28</v>
      </c>
      <c r="H157" s="671" t="s">
        <v>462</v>
      </c>
    </row>
    <row r="158" spans="1:8" ht="27.95" customHeight="1" x14ac:dyDescent="0.2">
      <c r="A158" s="544"/>
      <c r="B158" s="539"/>
      <c r="C158" s="540"/>
      <c r="D158" s="541"/>
      <c r="E158" s="542"/>
      <c r="F158" s="331"/>
      <c r="G158" s="417"/>
      <c r="H158" s="671"/>
    </row>
    <row r="159" spans="1:8" ht="27.95" customHeight="1" x14ac:dyDescent="0.2">
      <c r="A159" s="544"/>
      <c r="B159" s="539">
        <v>76</v>
      </c>
      <c r="C159" s="540" t="s">
        <v>318</v>
      </c>
      <c r="D159" s="541" t="s">
        <v>207</v>
      </c>
      <c r="E159" s="542" t="s">
        <v>398</v>
      </c>
      <c r="F159" s="355">
        <v>0.85</v>
      </c>
      <c r="G159" s="417" t="s">
        <v>28</v>
      </c>
      <c r="H159" s="671" t="s">
        <v>463</v>
      </c>
    </row>
    <row r="160" spans="1:8" ht="27.95" customHeight="1" thickBot="1" x14ac:dyDescent="0.25">
      <c r="A160" s="545"/>
      <c r="B160" s="550"/>
      <c r="C160" s="551"/>
      <c r="D160" s="552"/>
      <c r="E160" s="553"/>
      <c r="F160" s="419"/>
      <c r="G160" s="345"/>
      <c r="H160" s="672"/>
    </row>
    <row r="161" spans="1:8" ht="27.95" customHeight="1" x14ac:dyDescent="0.2">
      <c r="A161" s="529" t="s">
        <v>214</v>
      </c>
      <c r="B161" s="532">
        <v>77</v>
      </c>
      <c r="C161" s="534" t="s">
        <v>415</v>
      </c>
      <c r="D161" s="536" t="s">
        <v>216</v>
      </c>
      <c r="E161" s="538" t="s">
        <v>399</v>
      </c>
      <c r="F161" s="427">
        <v>0.85</v>
      </c>
      <c r="G161" s="469" t="s">
        <v>28</v>
      </c>
      <c r="H161" s="673" t="s">
        <v>464</v>
      </c>
    </row>
    <row r="162" spans="1:8" ht="27.95" customHeight="1" x14ac:dyDescent="0.2">
      <c r="A162" s="530"/>
      <c r="B162" s="533"/>
      <c r="C162" s="535"/>
      <c r="D162" s="537"/>
      <c r="E162" s="455"/>
      <c r="F162" s="331"/>
      <c r="G162" s="417"/>
      <c r="H162" s="663"/>
    </row>
    <row r="163" spans="1:8" ht="27.95" customHeight="1" x14ac:dyDescent="0.2">
      <c r="A163" s="530"/>
      <c r="B163" s="533">
        <v>78</v>
      </c>
      <c r="C163" s="535" t="s">
        <v>416</v>
      </c>
      <c r="D163" s="537" t="s">
        <v>218</v>
      </c>
      <c r="E163" s="455" t="s">
        <v>400</v>
      </c>
      <c r="F163" s="355">
        <v>0.85</v>
      </c>
      <c r="G163" s="417" t="s">
        <v>28</v>
      </c>
      <c r="H163" s="663" t="s">
        <v>465</v>
      </c>
    </row>
    <row r="164" spans="1:8" ht="27.95" customHeight="1" x14ac:dyDescent="0.2">
      <c r="A164" s="530"/>
      <c r="B164" s="533"/>
      <c r="C164" s="535"/>
      <c r="D164" s="537"/>
      <c r="E164" s="455"/>
      <c r="F164" s="331"/>
      <c r="G164" s="417"/>
      <c r="H164" s="663"/>
    </row>
    <row r="165" spans="1:8" ht="27.95" customHeight="1" x14ac:dyDescent="0.2">
      <c r="A165" s="530"/>
      <c r="B165" s="533">
        <v>79</v>
      </c>
      <c r="C165" s="535" t="s">
        <v>319</v>
      </c>
      <c r="D165" s="537" t="s">
        <v>220</v>
      </c>
      <c r="E165" s="455" t="s">
        <v>401</v>
      </c>
      <c r="F165" s="355">
        <v>0.85</v>
      </c>
      <c r="G165" s="417" t="s">
        <v>28</v>
      </c>
      <c r="H165" s="663" t="s">
        <v>466</v>
      </c>
    </row>
    <row r="166" spans="1:8" ht="27.95" customHeight="1" x14ac:dyDescent="0.2">
      <c r="A166" s="530"/>
      <c r="B166" s="533"/>
      <c r="C166" s="535"/>
      <c r="D166" s="537"/>
      <c r="E166" s="455"/>
      <c r="F166" s="331"/>
      <c r="G166" s="417"/>
      <c r="H166" s="663"/>
    </row>
    <row r="167" spans="1:8" ht="27.95" customHeight="1" x14ac:dyDescent="0.2">
      <c r="A167" s="530"/>
      <c r="B167" s="533">
        <v>80</v>
      </c>
      <c r="C167" s="535" t="s">
        <v>320</v>
      </c>
      <c r="D167" s="537" t="s">
        <v>222</v>
      </c>
      <c r="E167" s="557" t="s">
        <v>402</v>
      </c>
      <c r="F167" s="355">
        <v>0.85</v>
      </c>
      <c r="G167" s="417" t="s">
        <v>28</v>
      </c>
      <c r="H167" s="663" t="s">
        <v>467</v>
      </c>
    </row>
    <row r="168" spans="1:8" ht="27.95" customHeight="1" thickBot="1" x14ac:dyDescent="0.25">
      <c r="A168" s="531"/>
      <c r="B168" s="554"/>
      <c r="C168" s="555"/>
      <c r="D168" s="556"/>
      <c r="E168" s="558"/>
      <c r="F168" s="352"/>
      <c r="G168" s="468"/>
      <c r="H168" s="664"/>
    </row>
    <row r="169" spans="1:8" ht="27.95" customHeight="1" x14ac:dyDescent="0.2">
      <c r="A169" s="620" t="s">
        <v>223</v>
      </c>
      <c r="B169" s="623">
        <v>81</v>
      </c>
      <c r="C169" s="624" t="s">
        <v>410</v>
      </c>
      <c r="D169" s="625" t="s">
        <v>225</v>
      </c>
      <c r="E169" s="538" t="s">
        <v>403</v>
      </c>
      <c r="F169" s="427">
        <v>0.8</v>
      </c>
      <c r="G169" s="559" t="s">
        <v>38</v>
      </c>
      <c r="H169" s="665" t="s">
        <v>468</v>
      </c>
    </row>
    <row r="170" spans="1:8" ht="27.95" customHeight="1" x14ac:dyDescent="0.2">
      <c r="A170" s="621"/>
      <c r="B170" s="560"/>
      <c r="C170" s="437"/>
      <c r="D170" s="364"/>
      <c r="E170" s="455"/>
      <c r="F170" s="331"/>
      <c r="G170" s="368"/>
      <c r="H170" s="666"/>
    </row>
    <row r="171" spans="1:8" ht="27.95" customHeight="1" x14ac:dyDescent="0.2">
      <c r="A171" s="621"/>
      <c r="B171" s="560">
        <v>82</v>
      </c>
      <c r="C171" s="437" t="s">
        <v>509</v>
      </c>
      <c r="D171" s="561" t="s">
        <v>278</v>
      </c>
      <c r="E171" s="455" t="s">
        <v>404</v>
      </c>
      <c r="F171" s="355">
        <v>0.8</v>
      </c>
      <c r="G171" s="341" t="s">
        <v>38</v>
      </c>
      <c r="H171" s="667" t="s">
        <v>469</v>
      </c>
    </row>
    <row r="172" spans="1:8" ht="27.95" customHeight="1" x14ac:dyDescent="0.2">
      <c r="A172" s="621"/>
      <c r="B172" s="560"/>
      <c r="C172" s="437"/>
      <c r="D172" s="561"/>
      <c r="E172" s="455"/>
      <c r="F172" s="331"/>
      <c r="G172" s="368"/>
      <c r="H172" s="667"/>
    </row>
    <row r="173" spans="1:8" ht="27.95" customHeight="1" x14ac:dyDescent="0.2">
      <c r="A173" s="621"/>
      <c r="B173" s="560">
        <v>83</v>
      </c>
      <c r="C173" s="437" t="s">
        <v>510</v>
      </c>
      <c r="D173" s="561" t="s">
        <v>508</v>
      </c>
      <c r="E173" s="455" t="s">
        <v>405</v>
      </c>
      <c r="F173" s="355">
        <v>0.8</v>
      </c>
      <c r="G173" s="341" t="s">
        <v>38</v>
      </c>
      <c r="H173" s="667" t="s">
        <v>512</v>
      </c>
    </row>
    <row r="174" spans="1:8" ht="27.95" customHeight="1" thickBot="1" x14ac:dyDescent="0.25">
      <c r="A174" s="621"/>
      <c r="B174" s="560"/>
      <c r="C174" s="437"/>
      <c r="D174" s="561"/>
      <c r="E174" s="466"/>
      <c r="F174" s="331"/>
      <c r="G174" s="368"/>
      <c r="H174" s="667"/>
    </row>
    <row r="175" spans="1:8" ht="27.95" customHeight="1" x14ac:dyDescent="0.2">
      <c r="A175" s="621"/>
      <c r="B175" s="580">
        <v>84</v>
      </c>
      <c r="C175" s="457" t="s">
        <v>413</v>
      </c>
      <c r="D175" s="582" t="s">
        <v>414</v>
      </c>
      <c r="E175" s="538" t="s">
        <v>406</v>
      </c>
      <c r="F175" s="564" t="s">
        <v>287</v>
      </c>
      <c r="G175" s="341" t="s">
        <v>38</v>
      </c>
      <c r="H175" s="653" t="s">
        <v>470</v>
      </c>
    </row>
    <row r="176" spans="1:8" ht="27.95" customHeight="1" x14ac:dyDescent="0.2">
      <c r="A176" s="621"/>
      <c r="B176" s="581"/>
      <c r="C176" s="440"/>
      <c r="D176" s="583"/>
      <c r="E176" s="584"/>
      <c r="F176" s="585"/>
      <c r="G176" s="368"/>
      <c r="H176" s="654"/>
    </row>
    <row r="177" spans="1:8" ht="27.95" customHeight="1" x14ac:dyDescent="0.2">
      <c r="A177" s="621"/>
      <c r="B177" s="580">
        <v>85</v>
      </c>
      <c r="C177" s="587" t="s">
        <v>417</v>
      </c>
      <c r="D177" s="562" t="s">
        <v>418</v>
      </c>
      <c r="E177" s="584"/>
      <c r="F177" s="564" t="s">
        <v>412</v>
      </c>
      <c r="G177" s="341" t="s">
        <v>38</v>
      </c>
      <c r="H177" s="655" t="s">
        <v>471</v>
      </c>
    </row>
    <row r="178" spans="1:8" ht="27.95" customHeight="1" thickBot="1" x14ac:dyDescent="0.25">
      <c r="A178" s="622"/>
      <c r="B178" s="586"/>
      <c r="C178" s="588"/>
      <c r="D178" s="563"/>
      <c r="E178" s="466"/>
      <c r="F178" s="565"/>
      <c r="G178" s="566"/>
      <c r="H178" s="656"/>
    </row>
    <row r="179" spans="1:8" ht="27.95" customHeight="1" x14ac:dyDescent="0.2">
      <c r="A179" s="567" t="s">
        <v>257</v>
      </c>
      <c r="B179" s="570">
        <v>86</v>
      </c>
      <c r="C179" s="572" t="s">
        <v>428</v>
      </c>
      <c r="D179" s="574" t="s">
        <v>425</v>
      </c>
      <c r="E179" s="576" t="s">
        <v>407</v>
      </c>
      <c r="F179" s="578">
        <v>0.85</v>
      </c>
      <c r="G179" s="559" t="s">
        <v>38</v>
      </c>
      <c r="H179" s="657" t="s">
        <v>472</v>
      </c>
    </row>
    <row r="180" spans="1:8" ht="34.5" customHeight="1" x14ac:dyDescent="0.2">
      <c r="A180" s="568"/>
      <c r="B180" s="571"/>
      <c r="C180" s="573"/>
      <c r="D180" s="575"/>
      <c r="E180" s="577"/>
      <c r="F180" s="579"/>
      <c r="G180" s="368"/>
      <c r="H180" s="658"/>
    </row>
    <row r="181" spans="1:8" ht="27.95" customHeight="1" x14ac:dyDescent="0.2">
      <c r="A181" s="568"/>
      <c r="B181" s="401">
        <v>87</v>
      </c>
      <c r="C181" s="573" t="s">
        <v>429</v>
      </c>
      <c r="D181" s="616" t="s">
        <v>426</v>
      </c>
      <c r="E181" s="618" t="s">
        <v>408</v>
      </c>
      <c r="F181" s="355">
        <v>0.85</v>
      </c>
      <c r="G181" s="341" t="s">
        <v>38</v>
      </c>
      <c r="H181" s="658" t="s">
        <v>473</v>
      </c>
    </row>
    <row r="182" spans="1:8" ht="33.75" customHeight="1" thickBot="1" x14ac:dyDescent="0.25">
      <c r="A182" s="569"/>
      <c r="B182" s="614"/>
      <c r="C182" s="615"/>
      <c r="D182" s="617"/>
      <c r="E182" s="619"/>
      <c r="F182" s="352"/>
      <c r="G182" s="566"/>
      <c r="H182" s="659"/>
    </row>
    <row r="183" spans="1:8" ht="30" customHeight="1" x14ac:dyDescent="0.2">
      <c r="A183" s="598" t="s">
        <v>436</v>
      </c>
      <c r="B183" s="601">
        <v>88</v>
      </c>
      <c r="C183" s="603" t="s">
        <v>430</v>
      </c>
      <c r="D183" s="605" t="s">
        <v>431</v>
      </c>
      <c r="E183" s="37"/>
      <c r="F183" s="607"/>
      <c r="G183" s="559" t="s">
        <v>38</v>
      </c>
      <c r="H183" s="660" t="s">
        <v>511</v>
      </c>
    </row>
    <row r="184" spans="1:8" ht="33.75" customHeight="1" x14ac:dyDescent="0.2">
      <c r="A184" s="599"/>
      <c r="B184" s="602"/>
      <c r="C184" s="604"/>
      <c r="D184" s="606"/>
      <c r="E184" s="30"/>
      <c r="F184" s="596"/>
      <c r="G184" s="368"/>
      <c r="H184" s="661"/>
    </row>
    <row r="185" spans="1:8" ht="27" customHeight="1" x14ac:dyDescent="0.2">
      <c r="A185" s="599"/>
      <c r="B185" s="608">
        <v>89</v>
      </c>
      <c r="C185" s="592" t="s">
        <v>432</v>
      </c>
      <c r="D185" s="594" t="s">
        <v>433</v>
      </c>
      <c r="E185" s="38"/>
      <c r="F185" s="612"/>
      <c r="G185" s="341" t="s">
        <v>38</v>
      </c>
      <c r="H185" s="651" t="s">
        <v>488</v>
      </c>
    </row>
    <row r="186" spans="1:8" ht="26.25" customHeight="1" x14ac:dyDescent="0.2">
      <c r="A186" s="599"/>
      <c r="B186" s="609"/>
      <c r="C186" s="610"/>
      <c r="D186" s="611"/>
      <c r="E186" s="38"/>
      <c r="F186" s="613"/>
      <c r="G186" s="368"/>
      <c r="H186" s="662"/>
    </row>
    <row r="187" spans="1:8" ht="33.75" customHeight="1" x14ac:dyDescent="0.2">
      <c r="A187" s="599"/>
      <c r="B187" s="590">
        <v>90</v>
      </c>
      <c r="C187" s="592" t="s">
        <v>434</v>
      </c>
      <c r="D187" s="594" t="s">
        <v>435</v>
      </c>
      <c r="E187" s="31"/>
      <c r="F187" s="596"/>
      <c r="G187" s="341" t="s">
        <v>38</v>
      </c>
      <c r="H187" s="651" t="s">
        <v>489</v>
      </c>
    </row>
    <row r="188" spans="1:8" ht="27.95" customHeight="1" thickBot="1" x14ac:dyDescent="0.25">
      <c r="A188" s="600"/>
      <c r="B188" s="591"/>
      <c r="C188" s="593"/>
      <c r="D188" s="595"/>
      <c r="E188" s="39"/>
      <c r="F188" s="597"/>
      <c r="G188" s="566"/>
      <c r="H188" s="652"/>
    </row>
    <row r="189" spans="1:8" x14ac:dyDescent="0.2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651">
    <mergeCell ref="G7:G8"/>
    <mergeCell ref="A7:A8"/>
    <mergeCell ref="B7:B8"/>
    <mergeCell ref="C7:C8"/>
    <mergeCell ref="D7:D8"/>
    <mergeCell ref="E7:E8"/>
    <mergeCell ref="F7:F8"/>
    <mergeCell ref="A2:H2"/>
    <mergeCell ref="A3:H3"/>
    <mergeCell ref="A4:H4"/>
    <mergeCell ref="A5:H5"/>
    <mergeCell ref="H7:H8"/>
    <mergeCell ref="C6:D6"/>
    <mergeCell ref="B11:B12"/>
    <mergeCell ref="C11:C12"/>
    <mergeCell ref="D11:D12"/>
    <mergeCell ref="E11:E12"/>
    <mergeCell ref="F11:F12"/>
    <mergeCell ref="G11:G12"/>
    <mergeCell ref="F9:F10"/>
    <mergeCell ref="G9:G10"/>
    <mergeCell ref="A9:A36"/>
    <mergeCell ref="B9:B10"/>
    <mergeCell ref="C9:C10"/>
    <mergeCell ref="D9:D10"/>
    <mergeCell ref="E9:E10"/>
    <mergeCell ref="B15:B16"/>
    <mergeCell ref="C15:C16"/>
    <mergeCell ref="D15:D16"/>
    <mergeCell ref="E15:E16"/>
    <mergeCell ref="F15:F16"/>
    <mergeCell ref="G15:G16"/>
    <mergeCell ref="B13:B14"/>
    <mergeCell ref="C13:C14"/>
    <mergeCell ref="D13:D14"/>
    <mergeCell ref="E13:E14"/>
    <mergeCell ref="F13:F14"/>
    <mergeCell ref="G13:G14"/>
    <mergeCell ref="B19:B20"/>
    <mergeCell ref="C19:C20"/>
    <mergeCell ref="D19:D20"/>
    <mergeCell ref="E19:E20"/>
    <mergeCell ref="F19:F20"/>
    <mergeCell ref="G19:G20"/>
    <mergeCell ref="B17:B18"/>
    <mergeCell ref="C17:C18"/>
    <mergeCell ref="D17:D18"/>
    <mergeCell ref="E17:E18"/>
    <mergeCell ref="F17:F18"/>
    <mergeCell ref="G17:G18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9:B40"/>
    <mergeCell ref="C39:C40"/>
    <mergeCell ref="D39:D40"/>
    <mergeCell ref="F39:F40"/>
    <mergeCell ref="G39:G40"/>
    <mergeCell ref="G37:G38"/>
    <mergeCell ref="A37:A46"/>
    <mergeCell ref="B37:B38"/>
    <mergeCell ref="C37:C38"/>
    <mergeCell ref="D37:D38"/>
    <mergeCell ref="E37:E46"/>
    <mergeCell ref="F37:F38"/>
    <mergeCell ref="B43:B44"/>
    <mergeCell ref="C43:C44"/>
    <mergeCell ref="D43:D44"/>
    <mergeCell ref="F43:F44"/>
    <mergeCell ref="G43:G44"/>
    <mergeCell ref="B41:B42"/>
    <mergeCell ref="C41:C42"/>
    <mergeCell ref="D41:D42"/>
    <mergeCell ref="F41:F42"/>
    <mergeCell ref="G41:G42"/>
    <mergeCell ref="G47:G48"/>
    <mergeCell ref="A47:A58"/>
    <mergeCell ref="B47:B48"/>
    <mergeCell ref="C47:C48"/>
    <mergeCell ref="D47:D48"/>
    <mergeCell ref="E47:E48"/>
    <mergeCell ref="F47:F48"/>
    <mergeCell ref="B45:B46"/>
    <mergeCell ref="C45:C46"/>
    <mergeCell ref="D45:D46"/>
    <mergeCell ref="F45:F46"/>
    <mergeCell ref="G45:G46"/>
    <mergeCell ref="G51:G52"/>
    <mergeCell ref="B51:B52"/>
    <mergeCell ref="C51:C52"/>
    <mergeCell ref="D51:D52"/>
    <mergeCell ref="E51:E52"/>
    <mergeCell ref="F51:F52"/>
    <mergeCell ref="G49:G50"/>
    <mergeCell ref="B49:B50"/>
    <mergeCell ref="C49:C50"/>
    <mergeCell ref="D49:D50"/>
    <mergeCell ref="E49:E50"/>
    <mergeCell ref="F49:F50"/>
    <mergeCell ref="G55:G56"/>
    <mergeCell ref="B55:B56"/>
    <mergeCell ref="C55:C56"/>
    <mergeCell ref="D55:D56"/>
    <mergeCell ref="E55:E56"/>
    <mergeCell ref="F55:F56"/>
    <mergeCell ref="B53:B54"/>
    <mergeCell ref="C53:C54"/>
    <mergeCell ref="D53:D54"/>
    <mergeCell ref="E53:E54"/>
    <mergeCell ref="F53:F54"/>
    <mergeCell ref="G53:G54"/>
    <mergeCell ref="F59:F60"/>
    <mergeCell ref="G59:G60"/>
    <mergeCell ref="A59:A64"/>
    <mergeCell ref="B59:B60"/>
    <mergeCell ref="C59:C60"/>
    <mergeCell ref="D59:D60"/>
    <mergeCell ref="E59:E60"/>
    <mergeCell ref="G57:G58"/>
    <mergeCell ref="B57:B58"/>
    <mergeCell ref="C57:C58"/>
    <mergeCell ref="D57:D58"/>
    <mergeCell ref="E57:E58"/>
    <mergeCell ref="F57:F58"/>
    <mergeCell ref="B63:B64"/>
    <mergeCell ref="C63:C64"/>
    <mergeCell ref="D63:D64"/>
    <mergeCell ref="E63:E64"/>
    <mergeCell ref="F63:F64"/>
    <mergeCell ref="G63:G64"/>
    <mergeCell ref="B61:B62"/>
    <mergeCell ref="C61:C62"/>
    <mergeCell ref="D61:D62"/>
    <mergeCell ref="E61:E62"/>
    <mergeCell ref="F61:F62"/>
    <mergeCell ref="G61:G62"/>
    <mergeCell ref="G67:G68"/>
    <mergeCell ref="B67:B68"/>
    <mergeCell ref="C67:C68"/>
    <mergeCell ref="D67:D68"/>
    <mergeCell ref="E67:E68"/>
    <mergeCell ref="F67:F68"/>
    <mergeCell ref="G65:G66"/>
    <mergeCell ref="A65:A82"/>
    <mergeCell ref="B65:B66"/>
    <mergeCell ref="C65:C66"/>
    <mergeCell ref="D65:D66"/>
    <mergeCell ref="E65:E66"/>
    <mergeCell ref="F65:F66"/>
    <mergeCell ref="G71:G72"/>
    <mergeCell ref="B71:B72"/>
    <mergeCell ref="C71:C72"/>
    <mergeCell ref="D71:D72"/>
    <mergeCell ref="E71:E72"/>
    <mergeCell ref="F71:F72"/>
    <mergeCell ref="G69:G70"/>
    <mergeCell ref="B69:B70"/>
    <mergeCell ref="C69:C70"/>
    <mergeCell ref="D69:D70"/>
    <mergeCell ref="E69:E70"/>
    <mergeCell ref="F69:F70"/>
    <mergeCell ref="G75:G76"/>
    <mergeCell ref="B75:B76"/>
    <mergeCell ref="C75:C76"/>
    <mergeCell ref="D75:D76"/>
    <mergeCell ref="E75:E76"/>
    <mergeCell ref="F75:F76"/>
    <mergeCell ref="G73:G74"/>
    <mergeCell ref="B73:B74"/>
    <mergeCell ref="C73:C74"/>
    <mergeCell ref="D73:D74"/>
    <mergeCell ref="E73:E74"/>
    <mergeCell ref="F73:F74"/>
    <mergeCell ref="G79:G80"/>
    <mergeCell ref="B79:B80"/>
    <mergeCell ref="C79:C80"/>
    <mergeCell ref="D79:D80"/>
    <mergeCell ref="E79:E80"/>
    <mergeCell ref="F79:F80"/>
    <mergeCell ref="G77:G78"/>
    <mergeCell ref="B77:B78"/>
    <mergeCell ref="C77:C78"/>
    <mergeCell ref="D77:D78"/>
    <mergeCell ref="E77:E78"/>
    <mergeCell ref="F77:F78"/>
    <mergeCell ref="F83:F84"/>
    <mergeCell ref="G83:G84"/>
    <mergeCell ref="A83:A108"/>
    <mergeCell ref="B83:B84"/>
    <mergeCell ref="C83:C84"/>
    <mergeCell ref="D83:D84"/>
    <mergeCell ref="E83:E84"/>
    <mergeCell ref="G81:G82"/>
    <mergeCell ref="B81:B82"/>
    <mergeCell ref="C81:C82"/>
    <mergeCell ref="D81:D82"/>
    <mergeCell ref="E81:E82"/>
    <mergeCell ref="F81:F82"/>
    <mergeCell ref="B87:B88"/>
    <mergeCell ref="C87:C88"/>
    <mergeCell ref="D87:D88"/>
    <mergeCell ref="E87:E88"/>
    <mergeCell ref="F87:F88"/>
    <mergeCell ref="G87:G88"/>
    <mergeCell ref="B85:B86"/>
    <mergeCell ref="C85:C86"/>
    <mergeCell ref="D85:D86"/>
    <mergeCell ref="E85:E86"/>
    <mergeCell ref="F85:F86"/>
    <mergeCell ref="G85:G86"/>
    <mergeCell ref="B91:B92"/>
    <mergeCell ref="C91:C92"/>
    <mergeCell ref="D91:D92"/>
    <mergeCell ref="E91:E92"/>
    <mergeCell ref="F91:F92"/>
    <mergeCell ref="G91:G92"/>
    <mergeCell ref="B89:B90"/>
    <mergeCell ref="C89:C90"/>
    <mergeCell ref="D89:D90"/>
    <mergeCell ref="E89:E90"/>
    <mergeCell ref="F89:F90"/>
    <mergeCell ref="G89:G90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G111:G112"/>
    <mergeCell ref="B111:B112"/>
    <mergeCell ref="C111:C112"/>
    <mergeCell ref="D111:D112"/>
    <mergeCell ref="E111:E112"/>
    <mergeCell ref="F111:F112"/>
    <mergeCell ref="G109:G110"/>
    <mergeCell ref="A109:A118"/>
    <mergeCell ref="B109:B110"/>
    <mergeCell ref="C109:C110"/>
    <mergeCell ref="D109:D110"/>
    <mergeCell ref="E109:E110"/>
    <mergeCell ref="F109:F110"/>
    <mergeCell ref="G115:G116"/>
    <mergeCell ref="B115:B116"/>
    <mergeCell ref="C115:C116"/>
    <mergeCell ref="D115:D116"/>
    <mergeCell ref="E115:E116"/>
    <mergeCell ref="F115:F116"/>
    <mergeCell ref="G113:G114"/>
    <mergeCell ref="B113:B114"/>
    <mergeCell ref="C113:C114"/>
    <mergeCell ref="D113:D114"/>
    <mergeCell ref="E113:E114"/>
    <mergeCell ref="F113:F114"/>
    <mergeCell ref="F119:F120"/>
    <mergeCell ref="G119:G120"/>
    <mergeCell ref="A119:A132"/>
    <mergeCell ref="B119:B120"/>
    <mergeCell ref="C119:C120"/>
    <mergeCell ref="D119:D120"/>
    <mergeCell ref="E119:E120"/>
    <mergeCell ref="G117:G118"/>
    <mergeCell ref="B117:B118"/>
    <mergeCell ref="C117:C118"/>
    <mergeCell ref="D117:D118"/>
    <mergeCell ref="E117:E118"/>
    <mergeCell ref="F117:F118"/>
    <mergeCell ref="B123:B124"/>
    <mergeCell ref="C123:C124"/>
    <mergeCell ref="D123:D124"/>
    <mergeCell ref="E123:E124"/>
    <mergeCell ref="F123:F124"/>
    <mergeCell ref="G123:G124"/>
    <mergeCell ref="B121:B122"/>
    <mergeCell ref="C121:C122"/>
    <mergeCell ref="D121:D122"/>
    <mergeCell ref="E121:E122"/>
    <mergeCell ref="F121:F122"/>
    <mergeCell ref="G121:G122"/>
    <mergeCell ref="B127:B128"/>
    <mergeCell ref="C127:C128"/>
    <mergeCell ref="D127:D128"/>
    <mergeCell ref="E127:E128"/>
    <mergeCell ref="F127:F128"/>
    <mergeCell ref="G127:G128"/>
    <mergeCell ref="B125:B126"/>
    <mergeCell ref="C125:C126"/>
    <mergeCell ref="D125:D126"/>
    <mergeCell ref="E125:E126"/>
    <mergeCell ref="F125:F126"/>
    <mergeCell ref="G125:G126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G135:G136"/>
    <mergeCell ref="B135:B136"/>
    <mergeCell ref="C135:C136"/>
    <mergeCell ref="D135:D136"/>
    <mergeCell ref="E135:E136"/>
    <mergeCell ref="F135:F136"/>
    <mergeCell ref="G133:G134"/>
    <mergeCell ref="A133:A142"/>
    <mergeCell ref="B133:B134"/>
    <mergeCell ref="C133:C134"/>
    <mergeCell ref="D133:D134"/>
    <mergeCell ref="E133:E134"/>
    <mergeCell ref="F133:F134"/>
    <mergeCell ref="G139:G140"/>
    <mergeCell ref="B139:B140"/>
    <mergeCell ref="C139:C140"/>
    <mergeCell ref="D139:D140"/>
    <mergeCell ref="E139:E140"/>
    <mergeCell ref="F139:F140"/>
    <mergeCell ref="G137:G138"/>
    <mergeCell ref="B137:B138"/>
    <mergeCell ref="C137:C138"/>
    <mergeCell ref="D137:D138"/>
    <mergeCell ref="E137:E138"/>
    <mergeCell ref="F137:F138"/>
    <mergeCell ref="F143:F144"/>
    <mergeCell ref="G143:G144"/>
    <mergeCell ref="A143:A146"/>
    <mergeCell ref="B143:B144"/>
    <mergeCell ref="C143:C144"/>
    <mergeCell ref="D143:D144"/>
    <mergeCell ref="E143:E144"/>
    <mergeCell ref="G141:G142"/>
    <mergeCell ref="B141:B142"/>
    <mergeCell ref="C141:C142"/>
    <mergeCell ref="D141:D142"/>
    <mergeCell ref="E141:E142"/>
    <mergeCell ref="F141:F142"/>
    <mergeCell ref="G147:G148"/>
    <mergeCell ref="A147:A154"/>
    <mergeCell ref="B147:B148"/>
    <mergeCell ref="C147:C148"/>
    <mergeCell ref="D147:D148"/>
    <mergeCell ref="E147:E148"/>
    <mergeCell ref="F147:F148"/>
    <mergeCell ref="B145:B146"/>
    <mergeCell ref="C145:C146"/>
    <mergeCell ref="D145:D146"/>
    <mergeCell ref="E145:E146"/>
    <mergeCell ref="F145:F146"/>
    <mergeCell ref="G145:G146"/>
    <mergeCell ref="G151:G152"/>
    <mergeCell ref="B151:B152"/>
    <mergeCell ref="C151:C152"/>
    <mergeCell ref="D151:D152"/>
    <mergeCell ref="E151:E152"/>
    <mergeCell ref="F151:F152"/>
    <mergeCell ref="G149:G150"/>
    <mergeCell ref="B149:B150"/>
    <mergeCell ref="C149:C150"/>
    <mergeCell ref="D149:D150"/>
    <mergeCell ref="E149:E150"/>
    <mergeCell ref="F149:F150"/>
    <mergeCell ref="F155:F156"/>
    <mergeCell ref="G155:G156"/>
    <mergeCell ref="A155:A160"/>
    <mergeCell ref="B155:B156"/>
    <mergeCell ref="C155:C156"/>
    <mergeCell ref="D155:D156"/>
    <mergeCell ref="E155:E156"/>
    <mergeCell ref="G153:G154"/>
    <mergeCell ref="B153:B154"/>
    <mergeCell ref="C153:C154"/>
    <mergeCell ref="D153:D154"/>
    <mergeCell ref="E153:E154"/>
    <mergeCell ref="F153:F154"/>
    <mergeCell ref="B159:B160"/>
    <mergeCell ref="C159:C160"/>
    <mergeCell ref="D159:D160"/>
    <mergeCell ref="E159:E160"/>
    <mergeCell ref="F159:F160"/>
    <mergeCell ref="G159:G160"/>
    <mergeCell ref="B157:B158"/>
    <mergeCell ref="C157:C158"/>
    <mergeCell ref="D157:D158"/>
    <mergeCell ref="E157:E158"/>
    <mergeCell ref="F157:F158"/>
    <mergeCell ref="G157:G158"/>
    <mergeCell ref="G163:G164"/>
    <mergeCell ref="B163:B164"/>
    <mergeCell ref="C163:C164"/>
    <mergeCell ref="D163:D164"/>
    <mergeCell ref="E163:E164"/>
    <mergeCell ref="F163:F164"/>
    <mergeCell ref="G161:G162"/>
    <mergeCell ref="A161:A168"/>
    <mergeCell ref="B161:B162"/>
    <mergeCell ref="C161:C162"/>
    <mergeCell ref="D161:D162"/>
    <mergeCell ref="E161:E162"/>
    <mergeCell ref="F161:F162"/>
    <mergeCell ref="G167:G168"/>
    <mergeCell ref="B167:B168"/>
    <mergeCell ref="C167:C168"/>
    <mergeCell ref="D167:D168"/>
    <mergeCell ref="E167:E168"/>
    <mergeCell ref="F167:F168"/>
    <mergeCell ref="G165:G166"/>
    <mergeCell ref="B165:B166"/>
    <mergeCell ref="C165:C166"/>
    <mergeCell ref="D165:D166"/>
    <mergeCell ref="E165:E166"/>
    <mergeCell ref="F165:F166"/>
    <mergeCell ref="B171:B172"/>
    <mergeCell ref="C171:C172"/>
    <mergeCell ref="D171:D172"/>
    <mergeCell ref="E171:E172"/>
    <mergeCell ref="F171:F172"/>
    <mergeCell ref="G171:G172"/>
    <mergeCell ref="F169:F170"/>
    <mergeCell ref="G169:G170"/>
    <mergeCell ref="A169:A178"/>
    <mergeCell ref="B169:B170"/>
    <mergeCell ref="C169:C170"/>
    <mergeCell ref="D169:D170"/>
    <mergeCell ref="E169:E170"/>
    <mergeCell ref="E175:E178"/>
    <mergeCell ref="F175:F176"/>
    <mergeCell ref="G175:G176"/>
    <mergeCell ref="B173:B174"/>
    <mergeCell ref="C173:C174"/>
    <mergeCell ref="D173:D174"/>
    <mergeCell ref="E173:E174"/>
    <mergeCell ref="F173:F174"/>
    <mergeCell ref="G173:G174"/>
    <mergeCell ref="A183:A188"/>
    <mergeCell ref="B183:B184"/>
    <mergeCell ref="C183:C184"/>
    <mergeCell ref="D183:D184"/>
    <mergeCell ref="F183:F184"/>
    <mergeCell ref="G183:G184"/>
    <mergeCell ref="B181:B182"/>
    <mergeCell ref="C181:C182"/>
    <mergeCell ref="D181:D182"/>
    <mergeCell ref="E181:E182"/>
    <mergeCell ref="F181:F182"/>
    <mergeCell ref="G181:G182"/>
    <mergeCell ref="A179:A182"/>
    <mergeCell ref="B179:B180"/>
    <mergeCell ref="C179:C180"/>
    <mergeCell ref="D179:D180"/>
    <mergeCell ref="E179:E180"/>
    <mergeCell ref="F179:F180"/>
    <mergeCell ref="G179:G180"/>
    <mergeCell ref="H9:H10"/>
    <mergeCell ref="H11:H12"/>
    <mergeCell ref="H13:H14"/>
    <mergeCell ref="H15:H16"/>
    <mergeCell ref="H17:H18"/>
    <mergeCell ref="B187:B188"/>
    <mergeCell ref="C187:C188"/>
    <mergeCell ref="D187:D188"/>
    <mergeCell ref="F187:F188"/>
    <mergeCell ref="G187:G188"/>
    <mergeCell ref="B185:B186"/>
    <mergeCell ref="C185:C186"/>
    <mergeCell ref="D185:D186"/>
    <mergeCell ref="F185:F186"/>
    <mergeCell ref="G185:G186"/>
    <mergeCell ref="B177:B178"/>
    <mergeCell ref="C177:C178"/>
    <mergeCell ref="D177:D178"/>
    <mergeCell ref="F177:F178"/>
    <mergeCell ref="G177:G178"/>
    <mergeCell ref="B175:B176"/>
    <mergeCell ref="C175:C176"/>
    <mergeCell ref="D175:D176"/>
    <mergeCell ref="H31:H32"/>
    <mergeCell ref="H33:H34"/>
    <mergeCell ref="H35:H36"/>
    <mergeCell ref="H37:H38"/>
    <mergeCell ref="H39:H40"/>
    <mergeCell ref="H41:H42"/>
    <mergeCell ref="H19:H20"/>
    <mergeCell ref="H21:H22"/>
    <mergeCell ref="H23:H24"/>
    <mergeCell ref="H25:H26"/>
    <mergeCell ref="H27:H28"/>
    <mergeCell ref="H29:H30"/>
    <mergeCell ref="H55:H56"/>
    <mergeCell ref="H57:H58"/>
    <mergeCell ref="H59:H60"/>
    <mergeCell ref="H61:H62"/>
    <mergeCell ref="H63:H64"/>
    <mergeCell ref="H65:H66"/>
    <mergeCell ref="H43:H44"/>
    <mergeCell ref="H45:H46"/>
    <mergeCell ref="H47:H48"/>
    <mergeCell ref="H49:H50"/>
    <mergeCell ref="H51:H52"/>
    <mergeCell ref="H53:H54"/>
    <mergeCell ref="H79:H80"/>
    <mergeCell ref="H81:H82"/>
    <mergeCell ref="H83:H84"/>
    <mergeCell ref="H85:H86"/>
    <mergeCell ref="H87:H88"/>
    <mergeCell ref="H89:H90"/>
    <mergeCell ref="H67:H68"/>
    <mergeCell ref="H69:H70"/>
    <mergeCell ref="H71:H72"/>
    <mergeCell ref="H73:H74"/>
    <mergeCell ref="H75:H76"/>
    <mergeCell ref="H77:H78"/>
    <mergeCell ref="H103:H104"/>
    <mergeCell ref="H105:H106"/>
    <mergeCell ref="H107:H108"/>
    <mergeCell ref="H109:H110"/>
    <mergeCell ref="H111:H112"/>
    <mergeCell ref="H113:H114"/>
    <mergeCell ref="H91:H92"/>
    <mergeCell ref="H93:H94"/>
    <mergeCell ref="H95:H96"/>
    <mergeCell ref="H97:H98"/>
    <mergeCell ref="H99:H100"/>
    <mergeCell ref="H101:H102"/>
    <mergeCell ref="H127:H128"/>
    <mergeCell ref="H129:H130"/>
    <mergeCell ref="H131:H132"/>
    <mergeCell ref="H133:H134"/>
    <mergeCell ref="H135:H136"/>
    <mergeCell ref="H137:H138"/>
    <mergeCell ref="H115:H116"/>
    <mergeCell ref="H117:H118"/>
    <mergeCell ref="H119:H120"/>
    <mergeCell ref="H121:H122"/>
    <mergeCell ref="H123:H124"/>
    <mergeCell ref="H125:H126"/>
    <mergeCell ref="H151:H152"/>
    <mergeCell ref="H153:H154"/>
    <mergeCell ref="H155:H156"/>
    <mergeCell ref="H157:H158"/>
    <mergeCell ref="H159:H160"/>
    <mergeCell ref="H161:H162"/>
    <mergeCell ref="H139:H140"/>
    <mergeCell ref="H141:H142"/>
    <mergeCell ref="H143:H144"/>
    <mergeCell ref="H145:H146"/>
    <mergeCell ref="H147:H148"/>
    <mergeCell ref="H149:H150"/>
    <mergeCell ref="H187:H188"/>
    <mergeCell ref="H175:H176"/>
    <mergeCell ref="H177:H178"/>
    <mergeCell ref="H179:H180"/>
    <mergeCell ref="H181:H182"/>
    <mergeCell ref="H183:H184"/>
    <mergeCell ref="H185:H186"/>
    <mergeCell ref="H163:H164"/>
    <mergeCell ref="H165:H166"/>
    <mergeCell ref="H167:H168"/>
    <mergeCell ref="H169:H170"/>
    <mergeCell ref="H171:H172"/>
    <mergeCell ref="H173:H174"/>
  </mergeCells>
  <pageMargins left="0.11811023622047245" right="0.11811023622047245" top="0.35433070866141736" bottom="0.19685039370078741" header="0.31496062992125984" footer="0.31496062992125984"/>
  <pageSetup scale="55" orientation="landscape" horizontalDpi="4294967294" verticalDpi="4294967294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126" t="s">
        <v>0</v>
      </c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</row>
    <row r="3" spans="2:50" ht="23.25" x14ac:dyDescent="0.35">
      <c r="B3" s="127"/>
      <c r="C3" s="128"/>
      <c r="D3" s="131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32"/>
      <c r="AX3" s="133"/>
    </row>
    <row r="4" spans="2:50" ht="23.25" x14ac:dyDescent="0.35">
      <c r="B4" s="129"/>
      <c r="C4" s="130"/>
      <c r="D4" s="136" t="s">
        <v>2</v>
      </c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8"/>
      <c r="AX4" s="134"/>
    </row>
    <row r="5" spans="2:50" ht="24" thickBot="1" x14ac:dyDescent="0.4">
      <c r="B5" s="129"/>
      <c r="C5" s="130"/>
      <c r="D5" s="139" t="s">
        <v>272</v>
      </c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1"/>
      <c r="AX5" s="135"/>
    </row>
    <row r="6" spans="2:50" x14ac:dyDescent="0.25">
      <c r="B6" s="125" t="s">
        <v>3</v>
      </c>
      <c r="C6" s="124" t="s">
        <v>4</v>
      </c>
      <c r="D6" s="124" t="s">
        <v>5</v>
      </c>
      <c r="E6" s="3"/>
      <c r="F6" s="124" t="s">
        <v>6</v>
      </c>
      <c r="G6" s="4"/>
      <c r="H6" s="124" t="s">
        <v>7</v>
      </c>
      <c r="I6" s="124" t="s">
        <v>8</v>
      </c>
      <c r="K6" s="124" t="s">
        <v>9</v>
      </c>
      <c r="L6" s="124"/>
      <c r="M6" s="124"/>
      <c r="N6" s="123" t="s">
        <v>10</v>
      </c>
      <c r="O6" s="123"/>
      <c r="P6" s="123"/>
      <c r="Q6" s="123" t="s">
        <v>11</v>
      </c>
      <c r="R6" s="123"/>
      <c r="S6" s="123"/>
      <c r="T6" s="123" t="s">
        <v>12</v>
      </c>
      <c r="U6" s="123"/>
      <c r="V6" s="123"/>
      <c r="W6" s="123" t="s">
        <v>13</v>
      </c>
      <c r="X6" s="123"/>
      <c r="Y6" s="123"/>
      <c r="Z6" s="123" t="s">
        <v>14</v>
      </c>
      <c r="AA6" s="123"/>
      <c r="AB6" s="123"/>
      <c r="AC6" s="123" t="s">
        <v>15</v>
      </c>
      <c r="AD6" s="123"/>
      <c r="AE6" s="123"/>
      <c r="AF6" s="123" t="s">
        <v>16</v>
      </c>
      <c r="AG6" s="123"/>
      <c r="AH6" s="123"/>
      <c r="AI6" s="123" t="s">
        <v>17</v>
      </c>
      <c r="AJ6" s="123"/>
      <c r="AK6" s="123"/>
      <c r="AL6" s="123" t="s">
        <v>18</v>
      </c>
      <c r="AM6" s="123"/>
      <c r="AN6" s="123"/>
      <c r="AO6" s="123" t="s">
        <v>19</v>
      </c>
      <c r="AP6" s="123"/>
      <c r="AQ6" s="123"/>
      <c r="AR6" s="123" t="s">
        <v>20</v>
      </c>
      <c r="AS6" s="123"/>
      <c r="AT6" s="123"/>
      <c r="AV6" s="116" t="s">
        <v>21</v>
      </c>
      <c r="AW6" s="117"/>
      <c r="AX6" s="118"/>
    </row>
    <row r="7" spans="2:50" ht="15.75" x14ac:dyDescent="0.25">
      <c r="B7" s="125"/>
      <c r="C7" s="124"/>
      <c r="D7" s="124"/>
      <c r="E7" s="3"/>
      <c r="F7" s="124"/>
      <c r="G7" s="4"/>
      <c r="H7" s="124"/>
      <c r="I7" s="124"/>
      <c r="K7" s="5" t="s">
        <v>22</v>
      </c>
      <c r="L7" s="70" t="s">
        <v>23</v>
      </c>
      <c r="M7" s="70"/>
      <c r="N7" s="6" t="s">
        <v>22</v>
      </c>
      <c r="O7" s="122" t="s">
        <v>23</v>
      </c>
      <c r="P7" s="122"/>
      <c r="Q7" s="6" t="s">
        <v>22</v>
      </c>
      <c r="R7" s="115" t="s">
        <v>23</v>
      </c>
      <c r="S7" s="115"/>
      <c r="T7" s="6" t="s">
        <v>22</v>
      </c>
      <c r="U7" s="115" t="s">
        <v>23</v>
      </c>
      <c r="V7" s="115"/>
      <c r="W7" s="6" t="s">
        <v>22</v>
      </c>
      <c r="X7" s="115" t="s">
        <v>23</v>
      </c>
      <c r="Y7" s="115"/>
      <c r="Z7" s="6" t="s">
        <v>22</v>
      </c>
      <c r="AA7" s="115" t="s">
        <v>23</v>
      </c>
      <c r="AB7" s="115"/>
      <c r="AC7" s="6" t="s">
        <v>22</v>
      </c>
      <c r="AD7" s="122" t="s">
        <v>23</v>
      </c>
      <c r="AE7" s="122"/>
      <c r="AF7" s="6" t="s">
        <v>22</v>
      </c>
      <c r="AG7" s="115" t="s">
        <v>23</v>
      </c>
      <c r="AH7" s="115"/>
      <c r="AI7" s="6" t="s">
        <v>22</v>
      </c>
      <c r="AJ7" s="115" t="s">
        <v>23</v>
      </c>
      <c r="AK7" s="115"/>
      <c r="AL7" s="6" t="s">
        <v>22</v>
      </c>
      <c r="AM7" s="115" t="s">
        <v>23</v>
      </c>
      <c r="AN7" s="115"/>
      <c r="AO7" s="6" t="s">
        <v>22</v>
      </c>
      <c r="AP7" s="115" t="s">
        <v>23</v>
      </c>
      <c r="AQ7" s="115"/>
      <c r="AR7" s="6" t="s">
        <v>22</v>
      </c>
      <c r="AS7" s="115" t="s">
        <v>23</v>
      </c>
      <c r="AT7" s="115"/>
      <c r="AV7" s="119"/>
      <c r="AW7" s="120"/>
      <c r="AX7" s="121"/>
    </row>
    <row r="8" spans="2:50" ht="18" customHeight="1" x14ac:dyDescent="0.25">
      <c r="B8" s="62" t="s">
        <v>24</v>
      </c>
      <c r="C8" s="72">
        <v>1</v>
      </c>
      <c r="D8" s="97" t="s">
        <v>25</v>
      </c>
      <c r="F8" s="97" t="s">
        <v>26</v>
      </c>
      <c r="H8" s="77" t="s">
        <v>27</v>
      </c>
      <c r="I8" s="78" t="s">
        <v>28</v>
      </c>
      <c r="K8" s="7"/>
      <c r="L8" s="53"/>
      <c r="M8" s="53"/>
      <c r="N8" s="7"/>
      <c r="O8" s="53"/>
      <c r="P8" s="53"/>
      <c r="Q8" s="7"/>
      <c r="R8" s="53"/>
      <c r="S8" s="53"/>
      <c r="T8" s="7"/>
      <c r="U8" s="53"/>
      <c r="V8" s="53"/>
      <c r="W8" s="7"/>
      <c r="X8" s="53"/>
      <c r="Y8" s="53"/>
      <c r="Z8" s="7"/>
      <c r="AA8" s="53"/>
      <c r="AB8" s="53"/>
      <c r="AC8" s="7"/>
      <c r="AD8" s="53"/>
      <c r="AE8" s="53"/>
      <c r="AF8" s="7"/>
      <c r="AG8" s="53"/>
      <c r="AH8" s="53"/>
      <c r="AI8" s="7"/>
      <c r="AJ8" s="53"/>
      <c r="AK8" s="53"/>
      <c r="AL8" s="7"/>
      <c r="AM8" s="54"/>
      <c r="AN8" s="55"/>
      <c r="AO8" s="7"/>
      <c r="AP8" s="54"/>
      <c r="AQ8" s="55"/>
      <c r="AR8" s="7"/>
      <c r="AS8" s="54"/>
      <c r="AT8" s="55"/>
      <c r="AV8" s="56"/>
      <c r="AW8" s="57"/>
      <c r="AX8" s="58"/>
    </row>
    <row r="9" spans="2:50" ht="18" customHeight="1" x14ac:dyDescent="0.25">
      <c r="B9" s="62"/>
      <c r="C9" s="72"/>
      <c r="D9" s="97"/>
      <c r="F9" s="97"/>
      <c r="H9" s="77"/>
      <c r="I9" s="78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V9" s="59"/>
      <c r="AW9" s="60"/>
      <c r="AX9" s="61"/>
    </row>
    <row r="10" spans="2:50" ht="18" customHeight="1" x14ac:dyDescent="0.25">
      <c r="B10" s="62"/>
      <c r="C10" s="72">
        <v>2</v>
      </c>
      <c r="D10" s="97" t="s">
        <v>29</v>
      </c>
      <c r="F10" s="97" t="s">
        <v>30</v>
      </c>
      <c r="H10" s="77" t="s">
        <v>31</v>
      </c>
      <c r="I10" s="78" t="s">
        <v>28</v>
      </c>
      <c r="K10" s="7"/>
      <c r="L10" s="53"/>
      <c r="M10" s="53"/>
      <c r="N10" s="7"/>
      <c r="O10" s="53"/>
      <c r="P10" s="53"/>
      <c r="Q10" s="7"/>
      <c r="R10" s="53"/>
      <c r="S10" s="53"/>
      <c r="T10" s="7"/>
      <c r="U10" s="53"/>
      <c r="V10" s="53"/>
      <c r="W10" s="7"/>
      <c r="X10" s="53"/>
      <c r="Y10" s="53"/>
      <c r="Z10" s="7"/>
      <c r="AA10" s="53"/>
      <c r="AB10" s="53"/>
      <c r="AC10" s="7"/>
      <c r="AD10" s="53"/>
      <c r="AE10" s="53"/>
      <c r="AF10" s="7"/>
      <c r="AG10" s="53"/>
      <c r="AH10" s="53"/>
      <c r="AI10" s="7"/>
      <c r="AJ10" s="53"/>
      <c r="AK10" s="53"/>
      <c r="AL10" s="7"/>
      <c r="AM10" s="54"/>
      <c r="AN10" s="55"/>
      <c r="AO10" s="7"/>
      <c r="AP10" s="54"/>
      <c r="AQ10" s="55"/>
      <c r="AR10" s="7"/>
      <c r="AS10" s="54"/>
      <c r="AT10" s="55"/>
      <c r="AV10" s="56"/>
      <c r="AW10" s="57"/>
      <c r="AX10" s="58"/>
    </row>
    <row r="11" spans="2:50" ht="18" customHeight="1" x14ac:dyDescent="0.25">
      <c r="B11" s="62"/>
      <c r="C11" s="72"/>
      <c r="D11" s="97"/>
      <c r="F11" s="97"/>
      <c r="H11" s="77"/>
      <c r="I11" s="78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V11" s="59"/>
      <c r="AW11" s="60"/>
      <c r="AX11" s="61"/>
    </row>
    <row r="12" spans="2:50" ht="23.25" customHeight="1" x14ac:dyDescent="0.25">
      <c r="B12" s="62"/>
      <c r="C12" s="109">
        <v>3</v>
      </c>
      <c r="D12" s="103" t="s">
        <v>32</v>
      </c>
      <c r="F12" s="103" t="s">
        <v>33</v>
      </c>
      <c r="H12" s="66"/>
      <c r="I12" s="67" t="s">
        <v>28</v>
      </c>
      <c r="K12" s="7"/>
      <c r="L12" s="53"/>
      <c r="M12" s="53"/>
      <c r="N12" s="7"/>
      <c r="O12" s="53"/>
      <c r="P12" s="53"/>
      <c r="Q12" s="7"/>
      <c r="R12" s="53"/>
      <c r="S12" s="53"/>
      <c r="T12" s="7"/>
      <c r="U12" s="53"/>
      <c r="V12" s="53"/>
      <c r="W12" s="7"/>
      <c r="X12" s="53"/>
      <c r="Y12" s="53"/>
      <c r="Z12" s="7"/>
      <c r="AA12" s="53"/>
      <c r="AB12" s="53"/>
      <c r="AC12" s="7"/>
      <c r="AD12" s="53"/>
      <c r="AE12" s="53"/>
      <c r="AF12" s="7"/>
      <c r="AG12" s="53"/>
      <c r="AH12" s="53"/>
      <c r="AI12" s="7"/>
      <c r="AJ12" s="53"/>
      <c r="AK12" s="53"/>
      <c r="AL12" s="7"/>
      <c r="AM12" s="54"/>
      <c r="AN12" s="55"/>
      <c r="AO12" s="7"/>
      <c r="AP12" s="54"/>
      <c r="AQ12" s="55"/>
      <c r="AR12" s="7"/>
      <c r="AS12" s="54"/>
      <c r="AT12" s="55"/>
      <c r="AV12" s="56"/>
      <c r="AW12" s="57"/>
      <c r="AX12" s="58"/>
    </row>
    <row r="13" spans="2:50" ht="23.25" customHeight="1" x14ac:dyDescent="0.25">
      <c r="B13" s="62"/>
      <c r="C13" s="109"/>
      <c r="D13" s="103"/>
      <c r="F13" s="103"/>
      <c r="H13" s="66"/>
      <c r="I13" s="67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V13" s="59"/>
      <c r="AW13" s="60"/>
      <c r="AX13" s="61"/>
    </row>
    <row r="14" spans="2:50" ht="18" customHeight="1" x14ac:dyDescent="0.25">
      <c r="B14" s="62"/>
      <c r="C14" s="109">
        <v>4</v>
      </c>
      <c r="D14" s="103" t="s">
        <v>34</v>
      </c>
      <c r="F14" s="103" t="s">
        <v>35</v>
      </c>
      <c r="H14" s="66"/>
      <c r="I14" s="67" t="s">
        <v>28</v>
      </c>
      <c r="K14" s="7"/>
      <c r="L14" s="53"/>
      <c r="M14" s="53"/>
      <c r="N14" s="7"/>
      <c r="O14" s="53"/>
      <c r="P14" s="53"/>
      <c r="Q14" s="7"/>
      <c r="R14" s="53"/>
      <c r="S14" s="53"/>
      <c r="T14" s="7"/>
      <c r="U14" s="53"/>
      <c r="V14" s="53"/>
      <c r="W14" s="7"/>
      <c r="X14" s="53"/>
      <c r="Y14" s="53"/>
      <c r="Z14" s="7"/>
      <c r="AA14" s="53"/>
      <c r="AB14" s="53"/>
      <c r="AC14" s="7"/>
      <c r="AD14" s="53"/>
      <c r="AE14" s="53"/>
      <c r="AF14" s="7"/>
      <c r="AG14" s="53"/>
      <c r="AH14" s="53"/>
      <c r="AI14" s="7"/>
      <c r="AJ14" s="53"/>
      <c r="AK14" s="53"/>
      <c r="AL14" s="7"/>
      <c r="AM14" s="54"/>
      <c r="AN14" s="55"/>
      <c r="AO14" s="7"/>
      <c r="AP14" s="54"/>
      <c r="AQ14" s="55"/>
      <c r="AR14" s="7"/>
      <c r="AS14" s="54"/>
      <c r="AT14" s="55"/>
      <c r="AV14" s="56"/>
      <c r="AW14" s="57"/>
      <c r="AX14" s="58"/>
    </row>
    <row r="15" spans="2:50" ht="18" customHeight="1" x14ac:dyDescent="0.25">
      <c r="B15" s="62"/>
      <c r="C15" s="109"/>
      <c r="D15" s="103"/>
      <c r="F15" s="103"/>
      <c r="H15" s="66"/>
      <c r="I15" s="67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V15" s="59"/>
      <c r="AW15" s="60"/>
      <c r="AX15" s="61"/>
    </row>
    <row r="16" spans="2:50" ht="18" customHeight="1" x14ac:dyDescent="0.25">
      <c r="B16" s="62"/>
      <c r="C16" s="72">
        <v>5</v>
      </c>
      <c r="D16" s="97" t="s">
        <v>36</v>
      </c>
      <c r="F16" s="97" t="s">
        <v>37</v>
      </c>
      <c r="H16" s="77" t="s">
        <v>27</v>
      </c>
      <c r="I16" s="78" t="s">
        <v>38</v>
      </c>
      <c r="K16" s="7"/>
      <c r="L16" s="53"/>
      <c r="M16" s="53"/>
      <c r="N16" s="7"/>
      <c r="O16" s="53"/>
      <c r="P16" s="53"/>
      <c r="Q16" s="7"/>
      <c r="R16" s="53"/>
      <c r="S16" s="53"/>
      <c r="T16" s="7"/>
      <c r="U16" s="53"/>
      <c r="V16" s="53"/>
      <c r="W16" s="7"/>
      <c r="X16" s="53"/>
      <c r="Y16" s="53"/>
      <c r="Z16" s="7"/>
      <c r="AA16" s="53"/>
      <c r="AB16" s="53"/>
      <c r="AC16" s="7"/>
      <c r="AD16" s="53"/>
      <c r="AE16" s="53"/>
      <c r="AF16" s="7"/>
      <c r="AG16" s="53"/>
      <c r="AH16" s="53"/>
      <c r="AI16" s="7"/>
      <c r="AJ16" s="53"/>
      <c r="AK16" s="53"/>
      <c r="AL16" s="7"/>
      <c r="AM16" s="54"/>
      <c r="AN16" s="55"/>
      <c r="AO16" s="7"/>
      <c r="AP16" s="54"/>
      <c r="AQ16" s="55"/>
      <c r="AR16" s="7"/>
      <c r="AS16" s="54"/>
      <c r="AT16" s="55"/>
      <c r="AV16" s="56"/>
      <c r="AW16" s="57"/>
      <c r="AX16" s="58"/>
    </row>
    <row r="17" spans="2:50" ht="18" customHeight="1" x14ac:dyDescent="0.25">
      <c r="B17" s="62"/>
      <c r="C17" s="72"/>
      <c r="D17" s="97"/>
      <c r="F17" s="97"/>
      <c r="H17" s="77"/>
      <c r="I17" s="78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V17" s="59"/>
      <c r="AW17" s="60"/>
      <c r="AX17" s="61"/>
    </row>
    <row r="18" spans="2:50" ht="18" customHeight="1" x14ac:dyDescent="0.25">
      <c r="B18" s="62"/>
      <c r="C18" s="109">
        <v>6</v>
      </c>
      <c r="D18" s="103" t="s">
        <v>39</v>
      </c>
      <c r="F18" s="103" t="s">
        <v>40</v>
      </c>
      <c r="H18" s="66" t="s">
        <v>27</v>
      </c>
      <c r="I18" s="67" t="s">
        <v>38</v>
      </c>
      <c r="K18" s="7"/>
      <c r="L18" s="54"/>
      <c r="M18" s="55"/>
      <c r="N18" s="7"/>
      <c r="O18" s="54"/>
      <c r="P18" s="55"/>
      <c r="Q18" s="7"/>
      <c r="R18" s="54"/>
      <c r="S18" s="55"/>
      <c r="T18" s="7"/>
      <c r="U18" s="54"/>
      <c r="V18" s="55"/>
      <c r="W18" s="7"/>
      <c r="X18" s="54"/>
      <c r="Y18" s="55"/>
      <c r="Z18" s="7"/>
      <c r="AA18" s="54"/>
      <c r="AB18" s="55"/>
      <c r="AC18" s="7"/>
      <c r="AD18" s="54"/>
      <c r="AE18" s="55"/>
      <c r="AF18" s="7"/>
      <c r="AG18" s="54"/>
      <c r="AH18" s="55"/>
      <c r="AI18" s="7"/>
      <c r="AJ18" s="54"/>
      <c r="AK18" s="55"/>
      <c r="AL18" s="7"/>
      <c r="AM18" s="54"/>
      <c r="AN18" s="55"/>
      <c r="AO18" s="7"/>
      <c r="AP18" s="54"/>
      <c r="AQ18" s="55"/>
      <c r="AR18" s="7"/>
      <c r="AS18" s="54"/>
      <c r="AT18" s="55"/>
      <c r="AV18" s="56"/>
      <c r="AW18" s="57"/>
      <c r="AX18" s="58"/>
    </row>
    <row r="19" spans="2:50" ht="18" customHeight="1" x14ac:dyDescent="0.25">
      <c r="B19" s="62"/>
      <c r="C19" s="109"/>
      <c r="D19" s="103"/>
      <c r="F19" s="103"/>
      <c r="H19" s="66"/>
      <c r="I19" s="67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V19" s="59"/>
      <c r="AW19" s="60"/>
      <c r="AX19" s="61"/>
    </row>
    <row r="20" spans="2:50" ht="18" customHeight="1" x14ac:dyDescent="0.25">
      <c r="B20" s="62"/>
      <c r="C20" s="109">
        <v>7</v>
      </c>
      <c r="D20" s="103" t="s">
        <v>41</v>
      </c>
      <c r="F20" s="103" t="s">
        <v>42</v>
      </c>
      <c r="H20" s="66" t="s">
        <v>27</v>
      </c>
      <c r="I20" s="67" t="s">
        <v>38</v>
      </c>
      <c r="K20" s="7"/>
      <c r="L20" s="54"/>
      <c r="M20" s="55"/>
      <c r="N20" s="7"/>
      <c r="O20" s="54"/>
      <c r="P20" s="55"/>
      <c r="Q20" s="7"/>
      <c r="R20" s="54"/>
      <c r="S20" s="55"/>
      <c r="T20" s="7"/>
      <c r="U20" s="54"/>
      <c r="V20" s="55"/>
      <c r="W20" s="7"/>
      <c r="X20" s="54"/>
      <c r="Y20" s="55"/>
      <c r="Z20" s="7"/>
      <c r="AA20" s="54"/>
      <c r="AB20" s="55"/>
      <c r="AC20" s="7"/>
      <c r="AD20" s="54"/>
      <c r="AE20" s="55"/>
      <c r="AF20" s="7"/>
      <c r="AG20" s="54"/>
      <c r="AH20" s="55"/>
      <c r="AI20" s="7"/>
      <c r="AJ20" s="54"/>
      <c r="AK20" s="55"/>
      <c r="AL20" s="7"/>
      <c r="AM20" s="54"/>
      <c r="AN20" s="55"/>
      <c r="AO20" s="7"/>
      <c r="AP20" s="54"/>
      <c r="AQ20" s="55"/>
      <c r="AR20" s="7"/>
      <c r="AS20" s="54"/>
      <c r="AT20" s="55"/>
      <c r="AV20" s="56"/>
      <c r="AW20" s="57"/>
      <c r="AX20" s="58"/>
    </row>
    <row r="21" spans="2:50" ht="18" customHeight="1" x14ac:dyDescent="0.25">
      <c r="B21" s="62"/>
      <c r="C21" s="109"/>
      <c r="D21" s="103"/>
      <c r="F21" s="103"/>
      <c r="H21" s="66"/>
      <c r="I21" s="67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V21" s="59"/>
      <c r="AW21" s="60"/>
      <c r="AX21" s="61"/>
    </row>
    <row r="22" spans="2:50" ht="18" customHeight="1" x14ac:dyDescent="0.25">
      <c r="B22" s="62"/>
      <c r="C22" s="109">
        <v>8</v>
      </c>
      <c r="D22" s="103" t="s">
        <v>43</v>
      </c>
      <c r="F22" s="103" t="s">
        <v>44</v>
      </c>
      <c r="H22" s="66" t="s">
        <v>45</v>
      </c>
      <c r="I22" s="67" t="s">
        <v>28</v>
      </c>
      <c r="K22" s="7"/>
      <c r="L22" s="54"/>
      <c r="M22" s="55"/>
      <c r="N22" s="7"/>
      <c r="O22" s="54"/>
      <c r="P22" s="55"/>
      <c r="Q22" s="7"/>
      <c r="R22" s="54"/>
      <c r="S22" s="55"/>
      <c r="T22" s="7"/>
      <c r="U22" s="54"/>
      <c r="V22" s="55"/>
      <c r="W22" s="7"/>
      <c r="X22" s="54"/>
      <c r="Y22" s="55"/>
      <c r="Z22" s="7"/>
      <c r="AA22" s="54"/>
      <c r="AB22" s="55"/>
      <c r="AC22" s="7"/>
      <c r="AD22" s="54"/>
      <c r="AE22" s="55"/>
      <c r="AF22" s="7"/>
      <c r="AG22" s="54"/>
      <c r="AH22" s="55"/>
      <c r="AI22" s="7"/>
      <c r="AJ22" s="54"/>
      <c r="AK22" s="55"/>
      <c r="AL22" s="7"/>
      <c r="AM22" s="54"/>
      <c r="AN22" s="55"/>
      <c r="AO22" s="7"/>
      <c r="AP22" s="54"/>
      <c r="AQ22" s="55"/>
      <c r="AR22" s="7"/>
      <c r="AS22" s="54"/>
      <c r="AT22" s="55"/>
      <c r="AV22" s="56"/>
      <c r="AW22" s="57"/>
      <c r="AX22" s="58"/>
    </row>
    <row r="23" spans="2:50" ht="18" customHeight="1" x14ac:dyDescent="0.25">
      <c r="B23" s="62"/>
      <c r="C23" s="109"/>
      <c r="D23" s="103"/>
      <c r="F23" s="103"/>
      <c r="H23" s="66"/>
      <c r="I23" s="67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V23" s="59"/>
      <c r="AW23" s="60"/>
      <c r="AX23" s="61"/>
    </row>
    <row r="24" spans="2:50" ht="18" customHeight="1" x14ac:dyDescent="0.25">
      <c r="B24" s="62"/>
      <c r="C24" s="72">
        <v>9</v>
      </c>
      <c r="D24" s="97" t="s">
        <v>46</v>
      </c>
      <c r="F24" s="97" t="s">
        <v>47</v>
      </c>
      <c r="H24" s="77" t="s">
        <v>48</v>
      </c>
      <c r="I24" s="78" t="s">
        <v>28</v>
      </c>
      <c r="K24" s="7"/>
      <c r="L24" s="54"/>
      <c r="M24" s="55"/>
      <c r="N24" s="7"/>
      <c r="O24" s="54"/>
      <c r="P24" s="55"/>
      <c r="Q24" s="7"/>
      <c r="R24" s="54"/>
      <c r="S24" s="55"/>
      <c r="T24" s="7"/>
      <c r="U24" s="54"/>
      <c r="V24" s="55"/>
      <c r="W24" s="7"/>
      <c r="X24" s="54"/>
      <c r="Y24" s="55"/>
      <c r="Z24" s="7"/>
      <c r="AA24" s="54"/>
      <c r="AB24" s="55"/>
      <c r="AC24" s="7"/>
      <c r="AD24" s="54"/>
      <c r="AE24" s="55"/>
      <c r="AF24" s="7"/>
      <c r="AG24" s="54"/>
      <c r="AH24" s="55"/>
      <c r="AI24" s="7"/>
      <c r="AJ24" s="54"/>
      <c r="AK24" s="55"/>
      <c r="AL24" s="7"/>
      <c r="AM24" s="54"/>
      <c r="AN24" s="55"/>
      <c r="AO24" s="7"/>
      <c r="AP24" s="54"/>
      <c r="AQ24" s="55"/>
      <c r="AR24" s="7"/>
      <c r="AS24" s="54"/>
      <c r="AT24" s="55"/>
      <c r="AV24" s="56"/>
      <c r="AW24" s="57"/>
      <c r="AX24" s="58"/>
    </row>
    <row r="25" spans="2:50" ht="18" customHeight="1" x14ac:dyDescent="0.25">
      <c r="B25" s="62"/>
      <c r="C25" s="72"/>
      <c r="D25" s="97"/>
      <c r="F25" s="97"/>
      <c r="H25" s="77"/>
      <c r="I25" s="78"/>
      <c r="K25" s="53"/>
      <c r="L25" s="53"/>
      <c r="M25" s="53"/>
      <c r="N25" s="54"/>
      <c r="O25" s="91"/>
      <c r="P25" s="55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V25" s="59"/>
      <c r="AW25" s="60"/>
      <c r="AX25" s="61"/>
    </row>
    <row r="26" spans="2:50" ht="18" customHeight="1" x14ac:dyDescent="0.25">
      <c r="B26" s="62"/>
      <c r="C26" s="102">
        <v>10</v>
      </c>
      <c r="D26" s="103" t="s">
        <v>49</v>
      </c>
      <c r="F26" s="103" t="s">
        <v>50</v>
      </c>
      <c r="H26" s="71">
        <v>1</v>
      </c>
      <c r="I26" s="67" t="s">
        <v>28</v>
      </c>
      <c r="K26" s="7"/>
      <c r="L26" s="54"/>
      <c r="M26" s="55"/>
      <c r="N26" s="7"/>
      <c r="O26" s="54"/>
      <c r="P26" s="55"/>
      <c r="Q26" s="7"/>
      <c r="R26" s="54"/>
      <c r="S26" s="55"/>
      <c r="T26" s="7"/>
      <c r="U26" s="54"/>
      <c r="V26" s="55"/>
      <c r="W26" s="7"/>
      <c r="X26" s="54"/>
      <c r="Y26" s="55"/>
      <c r="Z26" s="7"/>
      <c r="AA26" s="54"/>
      <c r="AB26" s="55"/>
      <c r="AC26" s="7"/>
      <c r="AD26" s="54"/>
      <c r="AE26" s="55"/>
      <c r="AF26" s="7"/>
      <c r="AG26" s="54"/>
      <c r="AH26" s="55"/>
      <c r="AI26" s="7"/>
      <c r="AJ26" s="54"/>
      <c r="AK26" s="55"/>
      <c r="AL26" s="7"/>
      <c r="AM26" s="54"/>
      <c r="AN26" s="55"/>
      <c r="AO26" s="7"/>
      <c r="AP26" s="54"/>
      <c r="AQ26" s="55"/>
      <c r="AR26" s="7"/>
      <c r="AS26" s="54"/>
      <c r="AT26" s="55"/>
      <c r="AV26" s="56"/>
      <c r="AW26" s="57"/>
      <c r="AX26" s="58"/>
    </row>
    <row r="27" spans="2:50" ht="18" customHeight="1" x14ac:dyDescent="0.25">
      <c r="B27" s="62"/>
      <c r="C27" s="102"/>
      <c r="D27" s="103"/>
      <c r="F27" s="103"/>
      <c r="H27" s="66"/>
      <c r="I27" s="67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V27" s="59"/>
      <c r="AW27" s="60"/>
      <c r="AX27" s="61"/>
    </row>
    <row r="28" spans="2:50" ht="18" customHeight="1" x14ac:dyDescent="0.25">
      <c r="B28" s="62"/>
      <c r="C28" s="102">
        <v>11</v>
      </c>
      <c r="D28" s="103" t="s">
        <v>51</v>
      </c>
      <c r="F28" s="103" t="s">
        <v>52</v>
      </c>
      <c r="H28" s="71"/>
      <c r="I28" s="67" t="s">
        <v>28</v>
      </c>
      <c r="K28" s="7"/>
      <c r="L28" s="54"/>
      <c r="M28" s="55"/>
      <c r="N28" s="7"/>
      <c r="O28" s="54"/>
      <c r="P28" s="55"/>
      <c r="Q28" s="7"/>
      <c r="R28" s="54"/>
      <c r="S28" s="55"/>
      <c r="T28" s="7"/>
      <c r="U28" s="54"/>
      <c r="V28" s="55"/>
      <c r="W28" s="7"/>
      <c r="X28" s="54"/>
      <c r="Y28" s="55"/>
      <c r="Z28" s="7"/>
      <c r="AA28" s="54"/>
      <c r="AB28" s="55"/>
      <c r="AC28" s="7"/>
      <c r="AD28" s="54"/>
      <c r="AE28" s="55"/>
      <c r="AF28" s="7"/>
      <c r="AG28" s="54"/>
      <c r="AH28" s="55"/>
      <c r="AI28" s="7"/>
      <c r="AJ28" s="54"/>
      <c r="AK28" s="55"/>
      <c r="AL28" s="7"/>
      <c r="AM28" s="54"/>
      <c r="AN28" s="55"/>
      <c r="AO28" s="7"/>
      <c r="AP28" s="54"/>
      <c r="AQ28" s="55"/>
      <c r="AR28" s="7"/>
      <c r="AS28" s="54"/>
      <c r="AT28" s="55"/>
      <c r="AV28" s="56"/>
      <c r="AW28" s="57"/>
      <c r="AX28" s="58"/>
    </row>
    <row r="29" spans="2:50" ht="18" customHeight="1" x14ac:dyDescent="0.25">
      <c r="B29" s="62"/>
      <c r="C29" s="102"/>
      <c r="D29" s="103"/>
      <c r="F29" s="103"/>
      <c r="H29" s="66"/>
      <c r="I29" s="67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V29" s="59"/>
      <c r="AW29" s="60"/>
      <c r="AX29" s="61"/>
    </row>
    <row r="30" spans="2:50" ht="18" customHeight="1" x14ac:dyDescent="0.25">
      <c r="B30" s="62"/>
      <c r="C30" s="72">
        <v>12</v>
      </c>
      <c r="D30" s="97" t="s">
        <v>53</v>
      </c>
      <c r="F30" s="97" t="s">
        <v>54</v>
      </c>
      <c r="H30" s="77" t="s">
        <v>55</v>
      </c>
      <c r="I30" s="78" t="s">
        <v>28</v>
      </c>
      <c r="K30" s="7"/>
      <c r="L30" s="54"/>
      <c r="M30" s="55"/>
      <c r="N30" s="7"/>
      <c r="O30" s="54"/>
      <c r="P30" s="55"/>
      <c r="Q30" s="7"/>
      <c r="R30" s="54"/>
      <c r="S30" s="55"/>
      <c r="T30" s="7"/>
      <c r="U30" s="54"/>
      <c r="V30" s="55"/>
      <c r="W30" s="7"/>
      <c r="X30" s="54"/>
      <c r="Y30" s="55"/>
      <c r="Z30" s="7"/>
      <c r="AA30" s="54"/>
      <c r="AB30" s="55"/>
      <c r="AC30" s="7"/>
      <c r="AD30" s="54"/>
      <c r="AE30" s="55"/>
      <c r="AF30" s="7"/>
      <c r="AG30" s="54"/>
      <c r="AH30" s="55"/>
      <c r="AI30" s="7"/>
      <c r="AJ30" s="54"/>
      <c r="AK30" s="55"/>
      <c r="AL30" s="7"/>
      <c r="AM30" s="54"/>
      <c r="AN30" s="55"/>
      <c r="AO30" s="7"/>
      <c r="AP30" s="54"/>
      <c r="AQ30" s="55"/>
      <c r="AR30" s="7"/>
      <c r="AS30" s="54"/>
      <c r="AT30" s="55"/>
      <c r="AV30" s="56"/>
      <c r="AW30" s="57"/>
      <c r="AX30" s="58"/>
    </row>
    <row r="31" spans="2:50" ht="18" customHeight="1" x14ac:dyDescent="0.25">
      <c r="B31" s="62"/>
      <c r="C31" s="72"/>
      <c r="D31" s="97"/>
      <c r="F31" s="97"/>
      <c r="H31" s="77"/>
      <c r="I31" s="78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V31" s="59"/>
      <c r="AW31" s="60"/>
      <c r="AX31" s="61"/>
    </row>
    <row r="32" spans="2:50" ht="6" customHeight="1" x14ac:dyDescent="0.25">
      <c r="I32" s="8"/>
    </row>
    <row r="33" spans="2:50" ht="18" customHeight="1" x14ac:dyDescent="0.25">
      <c r="B33" s="62" t="s">
        <v>56</v>
      </c>
      <c r="C33" s="72">
        <v>13</v>
      </c>
      <c r="D33" s="97" t="s">
        <v>57</v>
      </c>
      <c r="F33" s="97" t="s">
        <v>58</v>
      </c>
      <c r="H33" s="79">
        <v>0.85</v>
      </c>
      <c r="I33" s="78" t="s">
        <v>38</v>
      </c>
      <c r="K33" s="7"/>
      <c r="L33" s="54"/>
      <c r="M33" s="55"/>
      <c r="N33" s="7"/>
      <c r="O33" s="54"/>
      <c r="P33" s="55"/>
      <c r="Q33" s="7"/>
      <c r="R33" s="54"/>
      <c r="S33" s="55"/>
      <c r="T33" s="7"/>
      <c r="U33" s="54"/>
      <c r="V33" s="55"/>
      <c r="W33" s="7"/>
      <c r="X33" s="54"/>
      <c r="Y33" s="55"/>
      <c r="Z33" s="7"/>
      <c r="AA33" s="54"/>
      <c r="AB33" s="55"/>
      <c r="AC33" s="7"/>
      <c r="AD33" s="54"/>
      <c r="AE33" s="55"/>
      <c r="AF33" s="7"/>
      <c r="AG33" s="54"/>
      <c r="AH33" s="55"/>
      <c r="AI33" s="7"/>
      <c r="AJ33" s="54"/>
      <c r="AK33" s="55"/>
      <c r="AL33" s="7"/>
      <c r="AM33" s="54"/>
      <c r="AN33" s="55"/>
      <c r="AO33" s="7"/>
      <c r="AP33" s="54"/>
      <c r="AQ33" s="55"/>
      <c r="AR33" s="7"/>
      <c r="AS33" s="54"/>
      <c r="AT33" s="55"/>
      <c r="AV33" s="56"/>
      <c r="AW33" s="57"/>
      <c r="AX33" s="58"/>
    </row>
    <row r="34" spans="2:50" ht="18" customHeight="1" x14ac:dyDescent="0.25">
      <c r="B34" s="62"/>
      <c r="C34" s="72"/>
      <c r="D34" s="97"/>
      <c r="F34" s="97"/>
      <c r="H34" s="77"/>
      <c r="I34" s="78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V34" s="59"/>
      <c r="AW34" s="60"/>
      <c r="AX34" s="61"/>
    </row>
    <row r="35" spans="2:50" ht="18" customHeight="1" x14ac:dyDescent="0.25">
      <c r="B35" s="62"/>
      <c r="C35" s="72">
        <v>14</v>
      </c>
      <c r="D35" s="97" t="s">
        <v>59</v>
      </c>
      <c r="F35" s="97" t="s">
        <v>60</v>
      </c>
      <c r="H35" s="71">
        <v>1</v>
      </c>
      <c r="I35" s="78" t="s">
        <v>38</v>
      </c>
      <c r="K35" s="7"/>
      <c r="L35" s="54"/>
      <c r="M35" s="55"/>
      <c r="N35" s="7"/>
      <c r="O35" s="54"/>
      <c r="P35" s="55"/>
      <c r="Q35" s="7"/>
      <c r="R35" s="54"/>
      <c r="S35" s="55"/>
      <c r="T35" s="7"/>
      <c r="U35" s="54"/>
      <c r="V35" s="55"/>
      <c r="W35" s="7"/>
      <c r="X35" s="54"/>
      <c r="Y35" s="55"/>
      <c r="Z35" s="7"/>
      <c r="AA35" s="54"/>
      <c r="AB35" s="55"/>
      <c r="AC35" s="7"/>
      <c r="AD35" s="54"/>
      <c r="AE35" s="55"/>
      <c r="AF35" s="7"/>
      <c r="AG35" s="54"/>
      <c r="AH35" s="55"/>
      <c r="AI35" s="7"/>
      <c r="AJ35" s="54"/>
      <c r="AK35" s="55"/>
      <c r="AL35" s="7"/>
      <c r="AM35" s="54"/>
      <c r="AN35" s="55"/>
      <c r="AO35" s="7"/>
      <c r="AP35" s="54"/>
      <c r="AQ35" s="55"/>
      <c r="AR35" s="7"/>
      <c r="AS35" s="54"/>
      <c r="AT35" s="55"/>
      <c r="AV35" s="56"/>
      <c r="AW35" s="57"/>
      <c r="AX35" s="58"/>
    </row>
    <row r="36" spans="2:50" ht="18" customHeight="1" x14ac:dyDescent="0.25">
      <c r="B36" s="62"/>
      <c r="C36" s="72"/>
      <c r="D36" s="97"/>
      <c r="F36" s="97"/>
      <c r="H36" s="66"/>
      <c r="I36" s="78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V36" s="59"/>
      <c r="AW36" s="60"/>
      <c r="AX36" s="61"/>
    </row>
    <row r="37" spans="2:50" ht="18" customHeight="1" x14ac:dyDescent="0.25">
      <c r="B37" s="62"/>
      <c r="C37" s="93">
        <v>15</v>
      </c>
      <c r="D37" s="101" t="s">
        <v>61</v>
      </c>
      <c r="F37" s="101" t="s">
        <v>62</v>
      </c>
      <c r="H37" s="88">
        <v>0.95</v>
      </c>
      <c r="I37" s="90" t="s">
        <v>38</v>
      </c>
      <c r="K37" s="7"/>
      <c r="L37" s="54"/>
      <c r="M37" s="55"/>
      <c r="N37" s="7"/>
      <c r="O37" s="54"/>
      <c r="P37" s="55"/>
      <c r="Q37" s="7"/>
      <c r="R37" s="54"/>
      <c r="S37" s="55"/>
      <c r="T37" s="7"/>
      <c r="U37" s="54"/>
      <c r="V37" s="55"/>
      <c r="W37" s="7"/>
      <c r="X37" s="54"/>
      <c r="Y37" s="55"/>
      <c r="Z37" s="7"/>
      <c r="AA37" s="54"/>
      <c r="AB37" s="55"/>
      <c r="AC37" s="7"/>
      <c r="AD37" s="54"/>
      <c r="AE37" s="55"/>
      <c r="AF37" s="7"/>
      <c r="AG37" s="54"/>
      <c r="AH37" s="55"/>
      <c r="AI37" s="7"/>
      <c r="AJ37" s="54"/>
      <c r="AK37" s="55"/>
      <c r="AL37" s="7"/>
      <c r="AM37" s="54"/>
      <c r="AN37" s="55"/>
      <c r="AO37" s="7"/>
      <c r="AP37" s="54"/>
      <c r="AQ37" s="55"/>
      <c r="AR37" s="7"/>
      <c r="AS37" s="54"/>
      <c r="AT37" s="55"/>
      <c r="AV37" s="56"/>
      <c r="AW37" s="57"/>
      <c r="AX37" s="58"/>
    </row>
    <row r="38" spans="2:50" ht="18" customHeight="1" x14ac:dyDescent="0.25">
      <c r="B38" s="62"/>
      <c r="C38" s="93"/>
      <c r="D38" s="101"/>
      <c r="F38" s="101"/>
      <c r="H38" s="89"/>
      <c r="I38" s="90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V38" s="59"/>
      <c r="AW38" s="60"/>
      <c r="AX38" s="61"/>
    </row>
    <row r="39" spans="2:50" ht="18" customHeight="1" x14ac:dyDescent="0.25">
      <c r="B39" s="62"/>
      <c r="C39" s="93">
        <v>16</v>
      </c>
      <c r="D39" s="101" t="s">
        <v>63</v>
      </c>
      <c r="F39" s="101" t="s">
        <v>64</v>
      </c>
      <c r="H39" s="88">
        <v>1</v>
      </c>
      <c r="I39" s="90" t="s">
        <v>38</v>
      </c>
      <c r="K39" s="7"/>
      <c r="L39" s="54"/>
      <c r="M39" s="55"/>
      <c r="N39" s="7"/>
      <c r="O39" s="54"/>
      <c r="P39" s="55"/>
      <c r="Q39" s="7"/>
      <c r="R39" s="54"/>
      <c r="S39" s="55"/>
      <c r="T39" s="7"/>
      <c r="U39" s="54"/>
      <c r="V39" s="55"/>
      <c r="W39" s="7"/>
      <c r="X39" s="54"/>
      <c r="Y39" s="55"/>
      <c r="Z39" s="7"/>
      <c r="AA39" s="54"/>
      <c r="AB39" s="55"/>
      <c r="AC39" s="7"/>
      <c r="AD39" s="54"/>
      <c r="AE39" s="55"/>
      <c r="AF39" s="7"/>
      <c r="AG39" s="54"/>
      <c r="AH39" s="55"/>
      <c r="AI39" s="7"/>
      <c r="AJ39" s="54"/>
      <c r="AK39" s="55"/>
      <c r="AL39" s="7"/>
      <c r="AM39" s="54"/>
      <c r="AN39" s="55"/>
      <c r="AO39" s="7"/>
      <c r="AP39" s="54"/>
      <c r="AQ39" s="55"/>
      <c r="AR39" s="7"/>
      <c r="AS39" s="54"/>
      <c r="AT39" s="55"/>
      <c r="AV39" s="56"/>
      <c r="AW39" s="57"/>
      <c r="AX39" s="58"/>
    </row>
    <row r="40" spans="2:50" ht="18" customHeight="1" x14ac:dyDescent="0.25">
      <c r="B40" s="62"/>
      <c r="C40" s="93"/>
      <c r="D40" s="101"/>
      <c r="F40" s="101"/>
      <c r="H40" s="89"/>
      <c r="I40" s="90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V40" s="59"/>
      <c r="AW40" s="60"/>
      <c r="AX40" s="61"/>
    </row>
    <row r="41" spans="2:50" ht="6.75" customHeight="1" x14ac:dyDescent="0.25">
      <c r="I41" s="8"/>
    </row>
    <row r="42" spans="2:50" ht="15.75" customHeight="1" x14ac:dyDescent="0.25">
      <c r="B42" s="62" t="s">
        <v>65</v>
      </c>
      <c r="C42" s="72">
        <v>17</v>
      </c>
      <c r="D42" s="97" t="s">
        <v>66</v>
      </c>
      <c r="F42" s="97" t="s">
        <v>67</v>
      </c>
      <c r="H42" s="77"/>
      <c r="I42" s="78" t="s">
        <v>38</v>
      </c>
      <c r="K42" s="7"/>
      <c r="L42" s="54"/>
      <c r="M42" s="55"/>
      <c r="N42" s="7"/>
      <c r="O42" s="54"/>
      <c r="P42" s="55"/>
      <c r="Q42" s="7"/>
      <c r="R42" s="54"/>
      <c r="S42" s="55"/>
      <c r="T42" s="7"/>
      <c r="U42" s="54"/>
      <c r="V42" s="55"/>
      <c r="W42" s="7"/>
      <c r="X42" s="54"/>
      <c r="Y42" s="55"/>
      <c r="Z42" s="7"/>
      <c r="AA42" s="54"/>
      <c r="AB42" s="55"/>
      <c r="AC42" s="7"/>
      <c r="AD42" s="54"/>
      <c r="AE42" s="55"/>
      <c r="AF42" s="7"/>
      <c r="AG42" s="54"/>
      <c r="AH42" s="55"/>
      <c r="AI42" s="7"/>
      <c r="AJ42" s="54"/>
      <c r="AK42" s="55"/>
      <c r="AL42" s="7"/>
      <c r="AM42" s="54"/>
      <c r="AN42" s="55"/>
      <c r="AO42" s="7"/>
      <c r="AP42" s="54"/>
      <c r="AQ42" s="55"/>
      <c r="AR42" s="7"/>
      <c r="AS42" s="54"/>
      <c r="AT42" s="55"/>
      <c r="AV42" s="56"/>
      <c r="AW42" s="57"/>
      <c r="AX42" s="58"/>
    </row>
    <row r="43" spans="2:50" ht="15.75" customHeight="1" x14ac:dyDescent="0.25">
      <c r="B43" s="62"/>
      <c r="C43" s="72"/>
      <c r="D43" s="97"/>
      <c r="F43" s="97"/>
      <c r="H43" s="77"/>
      <c r="I43" s="78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V43" s="59"/>
      <c r="AW43" s="60"/>
      <c r="AX43" s="61"/>
    </row>
    <row r="44" spans="2:50" ht="20.25" customHeight="1" x14ac:dyDescent="0.25">
      <c r="B44" s="62"/>
      <c r="C44" s="72">
        <v>18</v>
      </c>
      <c r="D44" s="97" t="s">
        <v>68</v>
      </c>
      <c r="F44" s="97" t="s">
        <v>69</v>
      </c>
      <c r="H44" s="71">
        <v>1</v>
      </c>
      <c r="I44" s="78" t="s">
        <v>28</v>
      </c>
      <c r="K44" s="7"/>
      <c r="L44" s="54"/>
      <c r="M44" s="55"/>
      <c r="N44" s="7"/>
      <c r="O44" s="54"/>
      <c r="P44" s="55"/>
      <c r="Q44" s="7"/>
      <c r="R44" s="54"/>
      <c r="S44" s="55"/>
      <c r="T44" s="7"/>
      <c r="U44" s="54"/>
      <c r="V44" s="55"/>
      <c r="W44" s="7"/>
      <c r="X44" s="54"/>
      <c r="Y44" s="55"/>
      <c r="Z44" s="7"/>
      <c r="AA44" s="54"/>
      <c r="AB44" s="55"/>
      <c r="AC44" s="7"/>
      <c r="AD44" s="54"/>
      <c r="AE44" s="55"/>
      <c r="AF44" s="7"/>
      <c r="AG44" s="54"/>
      <c r="AH44" s="55"/>
      <c r="AI44" s="7"/>
      <c r="AJ44" s="54"/>
      <c r="AK44" s="55"/>
      <c r="AL44" s="7"/>
      <c r="AM44" s="54"/>
      <c r="AN44" s="55"/>
      <c r="AO44" s="7"/>
      <c r="AP44" s="54"/>
      <c r="AQ44" s="55"/>
      <c r="AR44" s="7"/>
      <c r="AS44" s="54"/>
      <c r="AT44" s="55"/>
      <c r="AV44" s="56"/>
      <c r="AW44" s="57"/>
      <c r="AX44" s="58"/>
    </row>
    <row r="45" spans="2:50" ht="20.25" customHeight="1" x14ac:dyDescent="0.25">
      <c r="B45" s="62"/>
      <c r="C45" s="72"/>
      <c r="D45" s="97"/>
      <c r="F45" s="97"/>
      <c r="H45" s="66"/>
      <c r="I45" s="78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V45" s="59"/>
      <c r="AW45" s="60"/>
      <c r="AX45" s="61"/>
    </row>
    <row r="46" spans="2:50" ht="24.75" customHeight="1" x14ac:dyDescent="0.25">
      <c r="B46" s="62"/>
      <c r="C46" s="72">
        <v>19</v>
      </c>
      <c r="D46" s="97" t="s">
        <v>70</v>
      </c>
      <c r="F46" s="97" t="s">
        <v>71</v>
      </c>
      <c r="H46" s="77" t="s">
        <v>72</v>
      </c>
      <c r="I46" s="78" t="s">
        <v>28</v>
      </c>
      <c r="K46" s="7"/>
      <c r="L46" s="54"/>
      <c r="M46" s="55"/>
      <c r="N46" s="7"/>
      <c r="O46" s="54"/>
      <c r="P46" s="55"/>
      <c r="Q46" s="7"/>
      <c r="R46" s="54"/>
      <c r="S46" s="55"/>
      <c r="T46" s="7"/>
      <c r="U46" s="54"/>
      <c r="V46" s="55"/>
      <c r="W46" s="7"/>
      <c r="X46" s="54"/>
      <c r="Y46" s="55"/>
      <c r="Z46" s="7"/>
      <c r="AA46" s="54"/>
      <c r="AB46" s="55"/>
      <c r="AC46" s="7"/>
      <c r="AD46" s="54"/>
      <c r="AE46" s="55"/>
      <c r="AF46" s="7"/>
      <c r="AG46" s="54"/>
      <c r="AH46" s="55"/>
      <c r="AI46" s="7"/>
      <c r="AJ46" s="54"/>
      <c r="AK46" s="55"/>
      <c r="AL46" s="7"/>
      <c r="AM46" s="54"/>
      <c r="AN46" s="55"/>
      <c r="AO46" s="7"/>
      <c r="AP46" s="54"/>
      <c r="AQ46" s="55"/>
      <c r="AR46" s="7"/>
      <c r="AS46" s="54"/>
      <c r="AT46" s="55"/>
      <c r="AV46" s="56"/>
      <c r="AW46" s="57"/>
      <c r="AX46" s="58"/>
    </row>
    <row r="47" spans="2:50" ht="24.75" customHeight="1" x14ac:dyDescent="0.25">
      <c r="B47" s="62"/>
      <c r="C47" s="72"/>
      <c r="D47" s="97"/>
      <c r="F47" s="97"/>
      <c r="H47" s="77"/>
      <c r="I47" s="78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V47" s="59"/>
      <c r="AW47" s="60"/>
      <c r="AX47" s="61"/>
    </row>
    <row r="48" spans="2:50" ht="24.75" customHeight="1" x14ac:dyDescent="0.25">
      <c r="B48" s="62"/>
      <c r="C48" s="72">
        <v>20</v>
      </c>
      <c r="D48" s="97" t="s">
        <v>73</v>
      </c>
      <c r="F48" s="103" t="s">
        <v>74</v>
      </c>
      <c r="H48" s="114">
        <v>9</v>
      </c>
      <c r="I48" s="78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56"/>
      <c r="AW48" s="57"/>
      <c r="AX48" s="58"/>
    </row>
    <row r="49" spans="2:50" ht="24.75" customHeight="1" x14ac:dyDescent="0.25">
      <c r="B49" s="62"/>
      <c r="C49" s="72"/>
      <c r="D49" s="97"/>
      <c r="F49" s="103"/>
      <c r="H49" s="114"/>
      <c r="I49" s="78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V49" s="59"/>
      <c r="AW49" s="60"/>
      <c r="AX49" s="61"/>
    </row>
    <row r="50" spans="2:50" ht="21" customHeight="1" x14ac:dyDescent="0.25">
      <c r="B50" s="62"/>
      <c r="C50" s="72">
        <v>21</v>
      </c>
      <c r="D50" s="97" t="s">
        <v>75</v>
      </c>
      <c r="F50" s="97" t="s">
        <v>76</v>
      </c>
      <c r="H50" s="113">
        <v>5.5</v>
      </c>
      <c r="I50" s="78" t="s">
        <v>28</v>
      </c>
      <c r="K50" s="7"/>
      <c r="L50" s="54"/>
      <c r="M50" s="55"/>
      <c r="N50" s="7"/>
      <c r="O50" s="54"/>
      <c r="P50" s="55"/>
      <c r="Q50" s="7"/>
      <c r="R50" s="54"/>
      <c r="S50" s="55"/>
      <c r="T50" s="7"/>
      <c r="U50" s="54"/>
      <c r="V50" s="55"/>
      <c r="W50" s="7"/>
      <c r="X50" s="54"/>
      <c r="Y50" s="55"/>
      <c r="Z50" s="7"/>
      <c r="AA50" s="54"/>
      <c r="AB50" s="55"/>
      <c r="AC50" s="7"/>
      <c r="AD50" s="54"/>
      <c r="AE50" s="55"/>
      <c r="AF50" s="7"/>
      <c r="AG50" s="54"/>
      <c r="AH50" s="55"/>
      <c r="AI50" s="7"/>
      <c r="AJ50" s="54"/>
      <c r="AK50" s="55"/>
      <c r="AL50" s="7"/>
      <c r="AM50" s="54"/>
      <c r="AN50" s="55"/>
      <c r="AO50" s="7"/>
      <c r="AP50" s="54"/>
      <c r="AQ50" s="55"/>
      <c r="AR50" s="7"/>
      <c r="AS50" s="54"/>
      <c r="AT50" s="55"/>
      <c r="AV50" s="56"/>
      <c r="AW50" s="57"/>
      <c r="AX50" s="58"/>
    </row>
    <row r="51" spans="2:50" ht="21" customHeight="1" x14ac:dyDescent="0.25">
      <c r="B51" s="62"/>
      <c r="C51" s="72"/>
      <c r="D51" s="97"/>
      <c r="F51" s="97"/>
      <c r="H51" s="113"/>
      <c r="I51" s="78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V51" s="59"/>
      <c r="AW51" s="60"/>
      <c r="AX51" s="61"/>
    </row>
    <row r="52" spans="2:50" ht="20.25" customHeight="1" x14ac:dyDescent="0.25">
      <c r="B52" s="62"/>
      <c r="C52" s="72">
        <v>22</v>
      </c>
      <c r="D52" s="97" t="s">
        <v>77</v>
      </c>
      <c r="F52" s="97" t="s">
        <v>78</v>
      </c>
      <c r="H52" s="114">
        <v>3</v>
      </c>
      <c r="I52" s="78" t="s">
        <v>28</v>
      </c>
      <c r="K52" s="7"/>
      <c r="L52" s="54"/>
      <c r="M52" s="55"/>
      <c r="N52" s="7"/>
      <c r="O52" s="54"/>
      <c r="P52" s="55"/>
      <c r="Q52" s="7"/>
      <c r="R52" s="54"/>
      <c r="S52" s="55"/>
      <c r="T52" s="7"/>
      <c r="U52" s="54"/>
      <c r="V52" s="55"/>
      <c r="W52" s="7"/>
      <c r="X52" s="54"/>
      <c r="Y52" s="55"/>
      <c r="Z52" s="7"/>
      <c r="AA52" s="54"/>
      <c r="AB52" s="55"/>
      <c r="AC52" s="7"/>
      <c r="AD52" s="54"/>
      <c r="AE52" s="55"/>
      <c r="AF52" s="7"/>
      <c r="AG52" s="54"/>
      <c r="AH52" s="55"/>
      <c r="AI52" s="7"/>
      <c r="AJ52" s="54"/>
      <c r="AK52" s="55"/>
      <c r="AL52" s="7"/>
      <c r="AM52" s="54"/>
      <c r="AN52" s="55"/>
      <c r="AO52" s="7"/>
      <c r="AP52" s="54"/>
      <c r="AQ52" s="55"/>
      <c r="AR52" s="7"/>
      <c r="AS52" s="54"/>
      <c r="AT52" s="55"/>
      <c r="AV52" s="56"/>
      <c r="AW52" s="57"/>
      <c r="AX52" s="58"/>
    </row>
    <row r="53" spans="2:50" ht="20.25" customHeight="1" x14ac:dyDescent="0.25">
      <c r="B53" s="62"/>
      <c r="C53" s="72"/>
      <c r="D53" s="97"/>
      <c r="F53" s="97"/>
      <c r="H53" s="114"/>
      <c r="I53" s="78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V53" s="59"/>
      <c r="AW53" s="60"/>
      <c r="AX53" s="61"/>
    </row>
    <row r="54" spans="2:50" ht="20.25" customHeight="1" x14ac:dyDescent="0.25">
      <c r="B54" s="62"/>
      <c r="C54" s="72">
        <v>23</v>
      </c>
      <c r="D54" s="97" t="s">
        <v>79</v>
      </c>
      <c r="F54" s="103" t="s">
        <v>80</v>
      </c>
      <c r="H54" s="77">
        <v>15</v>
      </c>
      <c r="I54" s="78" t="s">
        <v>38</v>
      </c>
      <c r="K54" s="56"/>
      <c r="L54" s="57"/>
      <c r="M54" s="58"/>
      <c r="N54" s="56"/>
      <c r="O54" s="57"/>
      <c r="P54" s="58"/>
      <c r="Q54" s="56"/>
      <c r="R54" s="57"/>
      <c r="S54" s="58"/>
      <c r="T54" s="56"/>
      <c r="U54" s="57"/>
      <c r="V54" s="58"/>
      <c r="W54" s="56"/>
      <c r="X54" s="57"/>
      <c r="Y54" s="58"/>
      <c r="Z54" s="56"/>
      <c r="AA54" s="57"/>
      <c r="AB54" s="58"/>
      <c r="AC54" s="56"/>
      <c r="AD54" s="57"/>
      <c r="AE54" s="58"/>
      <c r="AF54" s="56"/>
      <c r="AG54" s="57"/>
      <c r="AH54" s="58"/>
      <c r="AI54" s="56"/>
      <c r="AJ54" s="57"/>
      <c r="AK54" s="58"/>
      <c r="AL54" s="56"/>
      <c r="AM54" s="57"/>
      <c r="AN54" s="58"/>
      <c r="AO54" s="56"/>
      <c r="AP54" s="57"/>
      <c r="AQ54" s="58"/>
      <c r="AR54" s="56"/>
      <c r="AS54" s="57"/>
      <c r="AT54" s="58"/>
      <c r="AV54" s="56"/>
      <c r="AW54" s="57"/>
      <c r="AX54" s="58"/>
    </row>
    <row r="55" spans="2:50" ht="20.25" customHeight="1" x14ac:dyDescent="0.25">
      <c r="B55" s="62"/>
      <c r="C55" s="72"/>
      <c r="D55" s="97"/>
      <c r="F55" s="103"/>
      <c r="H55" s="77"/>
      <c r="I55" s="78"/>
      <c r="K55" s="59"/>
      <c r="L55" s="60"/>
      <c r="M55" s="61"/>
      <c r="N55" s="59"/>
      <c r="O55" s="60"/>
      <c r="P55" s="61"/>
      <c r="Q55" s="59"/>
      <c r="R55" s="60"/>
      <c r="S55" s="61"/>
      <c r="T55" s="59"/>
      <c r="U55" s="60"/>
      <c r="V55" s="61"/>
      <c r="W55" s="59"/>
      <c r="X55" s="60"/>
      <c r="Y55" s="61"/>
      <c r="Z55" s="59"/>
      <c r="AA55" s="60"/>
      <c r="AB55" s="61"/>
      <c r="AC55" s="59"/>
      <c r="AD55" s="60"/>
      <c r="AE55" s="61"/>
      <c r="AF55" s="59"/>
      <c r="AG55" s="60"/>
      <c r="AH55" s="61"/>
      <c r="AI55" s="59"/>
      <c r="AJ55" s="60"/>
      <c r="AK55" s="61"/>
      <c r="AL55" s="59"/>
      <c r="AM55" s="60"/>
      <c r="AN55" s="61"/>
      <c r="AO55" s="59"/>
      <c r="AP55" s="60"/>
      <c r="AQ55" s="61"/>
      <c r="AR55" s="59"/>
      <c r="AS55" s="60"/>
      <c r="AT55" s="61"/>
      <c r="AV55" s="59"/>
      <c r="AW55" s="60"/>
      <c r="AX55" s="61"/>
    </row>
    <row r="56" spans="2:50" ht="20.25" customHeight="1" x14ac:dyDescent="0.25">
      <c r="B56" s="62"/>
      <c r="C56" s="72">
        <v>24</v>
      </c>
      <c r="D56" s="97" t="s">
        <v>81</v>
      </c>
      <c r="F56" s="97" t="s">
        <v>82</v>
      </c>
      <c r="H56" s="71">
        <v>0.85</v>
      </c>
      <c r="I56" s="78" t="s">
        <v>28</v>
      </c>
      <c r="K56" s="7"/>
      <c r="L56" s="54"/>
      <c r="M56" s="55"/>
      <c r="N56" s="7"/>
      <c r="O56" s="54"/>
      <c r="P56" s="55"/>
      <c r="Q56" s="7"/>
      <c r="R56" s="54"/>
      <c r="S56" s="55"/>
      <c r="T56" s="7"/>
      <c r="U56" s="54"/>
      <c r="V56" s="55"/>
      <c r="W56" s="7"/>
      <c r="X56" s="54"/>
      <c r="Y56" s="55"/>
      <c r="Z56" s="7"/>
      <c r="AA56" s="54"/>
      <c r="AB56" s="55"/>
      <c r="AC56" s="7"/>
      <c r="AD56" s="54"/>
      <c r="AE56" s="55"/>
      <c r="AF56" s="7"/>
      <c r="AG56" s="54"/>
      <c r="AH56" s="55"/>
      <c r="AI56" s="7"/>
      <c r="AJ56" s="54"/>
      <c r="AK56" s="55"/>
      <c r="AL56" s="7"/>
      <c r="AM56" s="54"/>
      <c r="AN56" s="55"/>
      <c r="AO56" s="7"/>
      <c r="AP56" s="54"/>
      <c r="AQ56" s="55"/>
      <c r="AR56" s="7"/>
      <c r="AS56" s="54"/>
      <c r="AT56" s="55"/>
      <c r="AV56" s="56"/>
      <c r="AW56" s="57"/>
      <c r="AX56" s="58"/>
    </row>
    <row r="57" spans="2:50" ht="20.25" customHeight="1" x14ac:dyDescent="0.25">
      <c r="B57" s="62"/>
      <c r="C57" s="72"/>
      <c r="D57" s="97"/>
      <c r="F57" s="97"/>
      <c r="H57" s="66"/>
      <c r="I57" s="78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V57" s="59"/>
      <c r="AW57" s="60"/>
      <c r="AX57" s="61"/>
    </row>
    <row r="58" spans="2:50" ht="21.75" customHeight="1" x14ac:dyDescent="0.25">
      <c r="B58" s="62"/>
      <c r="C58" s="109">
        <v>25</v>
      </c>
      <c r="D58" s="103" t="s">
        <v>83</v>
      </c>
      <c r="F58" s="103" t="s">
        <v>84</v>
      </c>
      <c r="H58" s="66" t="s">
        <v>72</v>
      </c>
      <c r="I58" s="67" t="s">
        <v>38</v>
      </c>
      <c r="K58" s="7"/>
      <c r="L58" s="54"/>
      <c r="M58" s="55"/>
      <c r="N58" s="7"/>
      <c r="O58" s="54"/>
      <c r="P58" s="55"/>
      <c r="Q58" s="7"/>
      <c r="R58" s="54"/>
      <c r="S58" s="55"/>
      <c r="T58" s="7"/>
      <c r="U58" s="54"/>
      <c r="V58" s="55"/>
      <c r="W58" s="7"/>
      <c r="X58" s="54"/>
      <c r="Y58" s="55"/>
      <c r="Z58" s="7"/>
      <c r="AA58" s="54"/>
      <c r="AB58" s="55"/>
      <c r="AC58" s="7"/>
      <c r="AD58" s="54"/>
      <c r="AE58" s="55"/>
      <c r="AF58" s="7"/>
      <c r="AG58" s="54"/>
      <c r="AH58" s="55"/>
      <c r="AI58" s="7"/>
      <c r="AJ58" s="54"/>
      <c r="AK58" s="55"/>
      <c r="AL58" s="7"/>
      <c r="AM58" s="54"/>
      <c r="AN58" s="55"/>
      <c r="AO58" s="7"/>
      <c r="AP58" s="54"/>
      <c r="AQ58" s="55"/>
      <c r="AR58" s="7"/>
      <c r="AS58" s="54"/>
      <c r="AT58" s="55"/>
      <c r="AV58" s="56"/>
      <c r="AW58" s="57"/>
      <c r="AX58" s="58"/>
    </row>
    <row r="59" spans="2:50" ht="21.75" customHeight="1" x14ac:dyDescent="0.25">
      <c r="B59" s="62"/>
      <c r="C59" s="109"/>
      <c r="D59" s="103"/>
      <c r="F59" s="103"/>
      <c r="H59" s="66"/>
      <c r="I59" s="67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V59" s="59"/>
      <c r="AW59" s="60"/>
      <c r="AX59" s="61"/>
    </row>
    <row r="60" spans="2:50" ht="18" customHeight="1" x14ac:dyDescent="0.25">
      <c r="B60" s="62"/>
      <c r="C60" s="93">
        <v>26</v>
      </c>
      <c r="D60" s="101" t="s">
        <v>63</v>
      </c>
      <c r="F60" s="101" t="s">
        <v>85</v>
      </c>
      <c r="H60" s="88">
        <v>1</v>
      </c>
      <c r="I60" s="90" t="s">
        <v>28</v>
      </c>
      <c r="K60" s="7"/>
      <c r="L60" s="54"/>
      <c r="M60" s="55"/>
      <c r="N60" s="7"/>
      <c r="O60" s="54"/>
      <c r="P60" s="55"/>
      <c r="Q60" s="7"/>
      <c r="R60" s="54"/>
      <c r="S60" s="55"/>
      <c r="T60" s="7"/>
      <c r="U60" s="54"/>
      <c r="V60" s="55"/>
      <c r="W60" s="7"/>
      <c r="X60" s="54"/>
      <c r="Y60" s="55"/>
      <c r="Z60" s="7"/>
      <c r="AA60" s="54"/>
      <c r="AB60" s="55"/>
      <c r="AC60" s="7"/>
      <c r="AD60" s="54"/>
      <c r="AE60" s="55"/>
      <c r="AF60" s="7"/>
      <c r="AG60" s="54"/>
      <c r="AH60" s="55"/>
      <c r="AI60" s="7"/>
      <c r="AJ60" s="54"/>
      <c r="AK60" s="55"/>
      <c r="AL60" s="7"/>
      <c r="AM60" s="54"/>
      <c r="AN60" s="55"/>
      <c r="AO60" s="7"/>
      <c r="AP60" s="54"/>
      <c r="AQ60" s="55"/>
      <c r="AR60" s="7"/>
      <c r="AS60" s="54"/>
      <c r="AT60" s="55"/>
      <c r="AV60" s="56"/>
      <c r="AW60" s="57"/>
      <c r="AX60" s="58"/>
    </row>
    <row r="61" spans="2:50" ht="18" customHeight="1" x14ac:dyDescent="0.25">
      <c r="B61" s="62"/>
      <c r="C61" s="93"/>
      <c r="D61" s="101"/>
      <c r="F61" s="101"/>
      <c r="H61" s="89"/>
      <c r="I61" s="90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V61" s="59"/>
      <c r="AW61" s="60"/>
      <c r="AX61" s="61"/>
    </row>
    <row r="62" spans="2:50" ht="6" customHeight="1" x14ac:dyDescent="0.25">
      <c r="I62" s="8"/>
    </row>
    <row r="63" spans="2:50" x14ac:dyDescent="0.25">
      <c r="B63" s="62" t="s">
        <v>86</v>
      </c>
      <c r="C63" s="72">
        <v>27</v>
      </c>
      <c r="D63" s="97" t="s">
        <v>87</v>
      </c>
      <c r="F63" s="97" t="s">
        <v>88</v>
      </c>
      <c r="H63" s="79">
        <v>1</v>
      </c>
      <c r="I63" s="78" t="s">
        <v>28</v>
      </c>
      <c r="K63" s="7"/>
      <c r="L63" s="54"/>
      <c r="M63" s="55"/>
      <c r="N63" s="7"/>
      <c r="O63" s="54"/>
      <c r="P63" s="55"/>
      <c r="Q63" s="7"/>
      <c r="R63" s="54"/>
      <c r="S63" s="55"/>
      <c r="T63" s="7"/>
      <c r="U63" s="54"/>
      <c r="V63" s="55"/>
      <c r="W63" s="7"/>
      <c r="X63" s="54"/>
      <c r="Y63" s="55"/>
      <c r="Z63" s="7"/>
      <c r="AA63" s="54"/>
      <c r="AB63" s="55"/>
      <c r="AC63" s="7"/>
      <c r="AD63" s="54"/>
      <c r="AE63" s="55"/>
      <c r="AF63" s="7"/>
      <c r="AG63" s="54"/>
      <c r="AH63" s="55"/>
      <c r="AI63" s="7"/>
      <c r="AJ63" s="54"/>
      <c r="AK63" s="55"/>
      <c r="AL63" s="7"/>
      <c r="AM63" s="54"/>
      <c r="AN63" s="55"/>
      <c r="AO63" s="7"/>
      <c r="AP63" s="54"/>
      <c r="AQ63" s="55"/>
      <c r="AR63" s="7"/>
      <c r="AS63" s="54"/>
      <c r="AT63" s="55"/>
      <c r="AV63" s="56"/>
      <c r="AW63" s="57"/>
      <c r="AX63" s="58"/>
    </row>
    <row r="64" spans="2:50" x14ac:dyDescent="0.25">
      <c r="B64" s="62"/>
      <c r="C64" s="72"/>
      <c r="D64" s="97"/>
      <c r="F64" s="97"/>
      <c r="H64" s="77"/>
      <c r="I64" s="78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V64" s="59"/>
      <c r="AW64" s="60"/>
      <c r="AX64" s="61"/>
    </row>
    <row r="65" spans="2:50" x14ac:dyDescent="0.25">
      <c r="B65" s="62"/>
      <c r="C65" s="72">
        <v>28</v>
      </c>
      <c r="D65" s="97" t="s">
        <v>89</v>
      </c>
      <c r="F65" s="97" t="s">
        <v>90</v>
      </c>
      <c r="H65" s="77" t="s">
        <v>91</v>
      </c>
      <c r="I65" s="78" t="s">
        <v>38</v>
      </c>
      <c r="K65" s="7"/>
      <c r="L65" s="54"/>
      <c r="M65" s="55"/>
      <c r="N65" s="7"/>
      <c r="O65" s="54"/>
      <c r="P65" s="55"/>
      <c r="Q65" s="7"/>
      <c r="R65" s="54"/>
      <c r="S65" s="55"/>
      <c r="T65" s="7"/>
      <c r="U65" s="54"/>
      <c r="V65" s="55"/>
      <c r="W65" s="7"/>
      <c r="X65" s="54"/>
      <c r="Y65" s="55"/>
      <c r="Z65" s="7"/>
      <c r="AA65" s="54"/>
      <c r="AB65" s="55"/>
      <c r="AC65" s="7"/>
      <c r="AD65" s="54"/>
      <c r="AE65" s="55"/>
      <c r="AF65" s="7"/>
      <c r="AG65" s="54"/>
      <c r="AH65" s="55"/>
      <c r="AI65" s="7"/>
      <c r="AJ65" s="54"/>
      <c r="AK65" s="55"/>
      <c r="AL65" s="7"/>
      <c r="AM65" s="54"/>
      <c r="AN65" s="55"/>
      <c r="AO65" s="7"/>
      <c r="AP65" s="54"/>
      <c r="AQ65" s="55"/>
      <c r="AR65" s="7"/>
      <c r="AS65" s="54"/>
      <c r="AT65" s="55"/>
      <c r="AV65" s="56"/>
      <c r="AW65" s="57"/>
      <c r="AX65" s="58"/>
    </row>
    <row r="66" spans="2:50" x14ac:dyDescent="0.25">
      <c r="B66" s="62"/>
      <c r="C66" s="72"/>
      <c r="D66" s="97"/>
      <c r="F66" s="97"/>
      <c r="H66" s="77"/>
      <c r="I66" s="78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4"/>
      <c r="AS66" s="91"/>
      <c r="AT66" s="55"/>
      <c r="AV66" s="59"/>
      <c r="AW66" s="60"/>
      <c r="AX66" s="61"/>
    </row>
    <row r="67" spans="2:50" x14ac:dyDescent="0.25">
      <c r="B67" s="62"/>
      <c r="C67" s="72">
        <v>29</v>
      </c>
      <c r="D67" s="97" t="s">
        <v>92</v>
      </c>
      <c r="F67" s="97" t="s">
        <v>93</v>
      </c>
      <c r="H67" s="77" t="s">
        <v>94</v>
      </c>
      <c r="I67" s="78" t="s">
        <v>28</v>
      </c>
      <c r="K67" s="7"/>
      <c r="L67" s="54"/>
      <c r="M67" s="55"/>
      <c r="N67" s="7"/>
      <c r="O67" s="54"/>
      <c r="P67" s="55"/>
      <c r="Q67" s="7"/>
      <c r="R67" s="54"/>
      <c r="S67" s="55"/>
      <c r="T67" s="7"/>
      <c r="U67" s="54"/>
      <c r="V67" s="55"/>
      <c r="W67" s="7"/>
      <c r="X67" s="54"/>
      <c r="Y67" s="55"/>
      <c r="Z67" s="7"/>
      <c r="AA67" s="54"/>
      <c r="AB67" s="55"/>
      <c r="AC67" s="7"/>
      <c r="AD67" s="54"/>
      <c r="AE67" s="55"/>
      <c r="AF67" s="7"/>
      <c r="AG67" s="54"/>
      <c r="AH67" s="55"/>
      <c r="AI67" s="7"/>
      <c r="AJ67" s="54"/>
      <c r="AK67" s="55"/>
      <c r="AL67" s="7"/>
      <c r="AM67" s="54"/>
      <c r="AN67" s="55"/>
      <c r="AO67" s="7"/>
      <c r="AP67" s="54"/>
      <c r="AQ67" s="55"/>
      <c r="AR67" s="7"/>
      <c r="AS67" s="54"/>
      <c r="AT67" s="55"/>
      <c r="AV67" s="56"/>
      <c r="AW67" s="57"/>
      <c r="AX67" s="58"/>
    </row>
    <row r="68" spans="2:50" x14ac:dyDescent="0.25">
      <c r="B68" s="62"/>
      <c r="C68" s="72"/>
      <c r="D68" s="97"/>
      <c r="F68" s="97"/>
      <c r="H68" s="77"/>
      <c r="I68" s="78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4"/>
      <c r="AJ68" s="91"/>
      <c r="AK68" s="55"/>
      <c r="AL68" s="53"/>
      <c r="AM68" s="53"/>
      <c r="AN68" s="53"/>
      <c r="AO68" s="53"/>
      <c r="AP68" s="53"/>
      <c r="AQ68" s="53"/>
      <c r="AR68" s="53"/>
      <c r="AS68" s="53"/>
      <c r="AT68" s="53"/>
      <c r="AV68" s="59"/>
      <c r="AW68" s="60"/>
      <c r="AX68" s="61"/>
    </row>
    <row r="69" spans="2:50" x14ac:dyDescent="0.25">
      <c r="B69" s="62"/>
      <c r="C69" s="93">
        <v>30</v>
      </c>
      <c r="D69" s="101" t="s">
        <v>63</v>
      </c>
      <c r="F69" s="101" t="s">
        <v>95</v>
      </c>
      <c r="H69" s="88">
        <v>1</v>
      </c>
      <c r="I69" s="90" t="s">
        <v>28</v>
      </c>
      <c r="K69" s="7"/>
      <c r="L69" s="54"/>
      <c r="M69" s="55"/>
      <c r="N69" s="7"/>
      <c r="O69" s="54"/>
      <c r="P69" s="55"/>
      <c r="Q69" s="7"/>
      <c r="R69" s="54"/>
      <c r="S69" s="55"/>
      <c r="T69" s="7"/>
      <c r="U69" s="54"/>
      <c r="V69" s="55"/>
      <c r="W69" s="7"/>
      <c r="X69" s="54"/>
      <c r="Y69" s="55"/>
      <c r="Z69" s="7"/>
      <c r="AA69" s="54"/>
      <c r="AB69" s="55"/>
      <c r="AC69" s="7"/>
      <c r="AD69" s="54"/>
      <c r="AE69" s="55"/>
      <c r="AF69" s="7"/>
      <c r="AG69" s="54"/>
      <c r="AH69" s="55"/>
      <c r="AI69" s="7"/>
      <c r="AJ69" s="54"/>
      <c r="AK69" s="55"/>
      <c r="AL69" s="7"/>
      <c r="AM69" s="54"/>
      <c r="AN69" s="55"/>
      <c r="AO69" s="7"/>
      <c r="AP69" s="54"/>
      <c r="AQ69" s="55"/>
      <c r="AR69" s="7"/>
      <c r="AS69" s="54"/>
      <c r="AT69" s="55"/>
      <c r="AV69" s="56"/>
      <c r="AW69" s="57"/>
      <c r="AX69" s="58"/>
    </row>
    <row r="70" spans="2:50" x14ac:dyDescent="0.25">
      <c r="B70" s="62"/>
      <c r="C70" s="93"/>
      <c r="D70" s="101"/>
      <c r="F70" s="101"/>
      <c r="H70" s="89"/>
      <c r="I70" s="90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V70" s="59"/>
      <c r="AW70" s="60"/>
      <c r="AX70" s="61"/>
    </row>
    <row r="71" spans="2:50" ht="5.25" customHeight="1" x14ac:dyDescent="0.25">
      <c r="I71" s="8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</row>
    <row r="72" spans="2:50" x14ac:dyDescent="0.25">
      <c r="B72" s="62" t="s">
        <v>96</v>
      </c>
      <c r="C72" s="72">
        <v>31</v>
      </c>
      <c r="D72" s="97" t="s">
        <v>97</v>
      </c>
      <c r="F72" s="97" t="s">
        <v>98</v>
      </c>
      <c r="H72" s="71">
        <v>0.8</v>
      </c>
      <c r="I72" s="78" t="s">
        <v>38</v>
      </c>
      <c r="K72" s="7"/>
      <c r="L72" s="54"/>
      <c r="M72" s="55"/>
      <c r="N72" s="7"/>
      <c r="O72" s="54"/>
      <c r="P72" s="55"/>
      <c r="Q72" s="7"/>
      <c r="R72" s="54"/>
      <c r="S72" s="55"/>
      <c r="T72" s="7"/>
      <c r="U72" s="54"/>
      <c r="V72" s="55"/>
      <c r="W72" s="7"/>
      <c r="X72" s="54"/>
      <c r="Y72" s="55"/>
      <c r="Z72" s="7"/>
      <c r="AA72" s="54"/>
      <c r="AB72" s="55"/>
      <c r="AC72" s="7"/>
      <c r="AD72" s="54"/>
      <c r="AE72" s="55"/>
      <c r="AF72" s="7"/>
      <c r="AG72" s="54"/>
      <c r="AH72" s="55"/>
      <c r="AI72" s="7"/>
      <c r="AJ72" s="54"/>
      <c r="AK72" s="55"/>
      <c r="AL72" s="7"/>
      <c r="AM72" s="54"/>
      <c r="AN72" s="55"/>
      <c r="AO72" s="7"/>
      <c r="AP72" s="54"/>
      <c r="AQ72" s="55"/>
      <c r="AR72" s="7"/>
      <c r="AS72" s="54"/>
      <c r="AT72" s="55"/>
      <c r="AV72" s="56"/>
      <c r="AW72" s="57"/>
      <c r="AX72" s="58"/>
    </row>
    <row r="73" spans="2:50" x14ac:dyDescent="0.25">
      <c r="B73" s="62"/>
      <c r="C73" s="72"/>
      <c r="D73" s="97"/>
      <c r="F73" s="97"/>
      <c r="H73" s="66"/>
      <c r="I73" s="78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V73" s="59"/>
      <c r="AW73" s="60"/>
      <c r="AX73" s="61"/>
    </row>
    <row r="74" spans="2:50" x14ac:dyDescent="0.25">
      <c r="B74" s="62"/>
      <c r="C74" s="72">
        <v>32</v>
      </c>
      <c r="D74" s="97" t="s">
        <v>99</v>
      </c>
      <c r="F74" s="97" t="s">
        <v>100</v>
      </c>
      <c r="H74" s="77" t="s">
        <v>101</v>
      </c>
      <c r="I74" s="78" t="s">
        <v>28</v>
      </c>
      <c r="K74" s="7"/>
      <c r="L74" s="54"/>
      <c r="M74" s="55"/>
      <c r="N74" s="7"/>
      <c r="O74" s="54"/>
      <c r="P74" s="55"/>
      <c r="Q74" s="7"/>
      <c r="R74" s="54"/>
      <c r="S74" s="55"/>
      <c r="T74" s="7"/>
      <c r="U74" s="54"/>
      <c r="V74" s="55"/>
      <c r="W74" s="7"/>
      <c r="X74" s="54"/>
      <c r="Y74" s="55"/>
      <c r="Z74" s="7"/>
      <c r="AA74" s="54"/>
      <c r="AB74" s="55"/>
      <c r="AC74" s="7"/>
      <c r="AD74" s="54"/>
      <c r="AE74" s="55"/>
      <c r="AF74" s="7"/>
      <c r="AG74" s="54"/>
      <c r="AH74" s="55"/>
      <c r="AI74" s="7"/>
      <c r="AJ74" s="54"/>
      <c r="AK74" s="55"/>
      <c r="AL74" s="7"/>
      <c r="AM74" s="54"/>
      <c r="AN74" s="55"/>
      <c r="AO74" s="7"/>
      <c r="AP74" s="54"/>
      <c r="AQ74" s="55"/>
      <c r="AR74" s="7"/>
      <c r="AS74" s="54"/>
      <c r="AT74" s="55"/>
      <c r="AV74" s="56"/>
      <c r="AW74" s="57"/>
      <c r="AX74" s="58"/>
    </row>
    <row r="75" spans="2:50" x14ac:dyDescent="0.25">
      <c r="B75" s="62"/>
      <c r="C75" s="72"/>
      <c r="D75" s="97"/>
      <c r="F75" s="97"/>
      <c r="H75" s="77"/>
      <c r="I75" s="78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V75" s="59"/>
      <c r="AW75" s="60"/>
      <c r="AX75" s="61"/>
    </row>
    <row r="76" spans="2:50" x14ac:dyDescent="0.25">
      <c r="B76" s="62"/>
      <c r="C76" s="72">
        <v>33</v>
      </c>
      <c r="D76" s="97" t="s">
        <v>102</v>
      </c>
      <c r="F76" s="97" t="s">
        <v>103</v>
      </c>
      <c r="H76" s="110" t="s">
        <v>104</v>
      </c>
      <c r="I76" s="78" t="s">
        <v>38</v>
      </c>
      <c r="K76" s="7"/>
      <c r="L76" s="54"/>
      <c r="M76" s="55"/>
      <c r="N76" s="7"/>
      <c r="O76" s="54"/>
      <c r="P76" s="55"/>
      <c r="Q76" s="7"/>
      <c r="R76" s="54"/>
      <c r="S76" s="55"/>
      <c r="T76" s="7"/>
      <c r="U76" s="54"/>
      <c r="V76" s="55"/>
      <c r="W76" s="7"/>
      <c r="X76" s="54"/>
      <c r="Y76" s="55"/>
      <c r="Z76" s="7"/>
      <c r="AA76" s="54"/>
      <c r="AB76" s="55"/>
      <c r="AC76" s="7"/>
      <c r="AD76" s="54"/>
      <c r="AE76" s="55"/>
      <c r="AF76" s="7"/>
      <c r="AG76" s="54"/>
      <c r="AH76" s="55"/>
      <c r="AI76" s="7"/>
      <c r="AJ76" s="54"/>
      <c r="AK76" s="55"/>
      <c r="AL76" s="7"/>
      <c r="AM76" s="54"/>
      <c r="AN76" s="55"/>
      <c r="AO76" s="7"/>
      <c r="AP76" s="54"/>
      <c r="AQ76" s="55"/>
      <c r="AR76" s="7"/>
      <c r="AS76" s="54"/>
      <c r="AT76" s="55"/>
      <c r="AV76" s="56"/>
      <c r="AW76" s="57"/>
      <c r="AX76" s="58"/>
    </row>
    <row r="77" spans="2:50" x14ac:dyDescent="0.25">
      <c r="B77" s="62"/>
      <c r="C77" s="72"/>
      <c r="D77" s="97"/>
      <c r="F77" s="97"/>
      <c r="H77" s="110"/>
      <c r="I77" s="78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V77" s="59"/>
      <c r="AW77" s="60"/>
      <c r="AX77" s="61"/>
    </row>
    <row r="78" spans="2:50" x14ac:dyDescent="0.25">
      <c r="B78" s="62"/>
      <c r="C78" s="72">
        <v>34</v>
      </c>
      <c r="D78" s="97" t="s">
        <v>105</v>
      </c>
      <c r="F78" s="97" t="s">
        <v>106</v>
      </c>
      <c r="H78" s="111">
        <v>7</v>
      </c>
      <c r="I78" s="78" t="s">
        <v>38</v>
      </c>
      <c r="K78" s="7"/>
      <c r="L78" s="54"/>
      <c r="M78" s="55"/>
      <c r="N78" s="7"/>
      <c r="O78" s="54"/>
      <c r="P78" s="55"/>
      <c r="Q78" s="7"/>
      <c r="R78" s="54"/>
      <c r="S78" s="55"/>
      <c r="T78" s="7"/>
      <c r="U78" s="54"/>
      <c r="V78" s="55"/>
      <c r="W78" s="7"/>
      <c r="X78" s="54"/>
      <c r="Y78" s="55"/>
      <c r="Z78" s="7"/>
      <c r="AA78" s="54"/>
      <c r="AB78" s="55"/>
      <c r="AC78" s="7"/>
      <c r="AD78" s="54"/>
      <c r="AE78" s="55"/>
      <c r="AF78" s="7"/>
      <c r="AG78" s="54"/>
      <c r="AH78" s="55"/>
      <c r="AI78" s="7"/>
      <c r="AJ78" s="54"/>
      <c r="AK78" s="55"/>
      <c r="AL78" s="7"/>
      <c r="AM78" s="54"/>
      <c r="AN78" s="55"/>
      <c r="AO78" s="7"/>
      <c r="AP78" s="54"/>
      <c r="AQ78" s="55"/>
      <c r="AR78" s="7"/>
      <c r="AS78" s="54"/>
      <c r="AT78" s="55"/>
      <c r="AV78" s="56"/>
      <c r="AW78" s="57"/>
      <c r="AX78" s="58"/>
    </row>
    <row r="79" spans="2:50" x14ac:dyDescent="0.25">
      <c r="B79" s="62"/>
      <c r="C79" s="72"/>
      <c r="D79" s="97"/>
      <c r="F79" s="97"/>
      <c r="H79" s="111"/>
      <c r="I79" s="78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V79" s="59"/>
      <c r="AW79" s="60"/>
      <c r="AX79" s="61"/>
    </row>
    <row r="80" spans="2:50" x14ac:dyDescent="0.25">
      <c r="B80" s="62"/>
      <c r="C80" s="72">
        <v>35</v>
      </c>
      <c r="D80" s="97" t="s">
        <v>107</v>
      </c>
      <c r="F80" s="97" t="s">
        <v>108</v>
      </c>
      <c r="H80" s="77"/>
      <c r="I80" s="78" t="s">
        <v>28</v>
      </c>
      <c r="K80" s="7"/>
      <c r="L80" s="54"/>
      <c r="M80" s="55"/>
      <c r="N80" s="7"/>
      <c r="O80" s="54"/>
      <c r="P80" s="55"/>
      <c r="Q80" s="7"/>
      <c r="R80" s="54"/>
      <c r="S80" s="55"/>
      <c r="T80" s="7"/>
      <c r="U80" s="54"/>
      <c r="V80" s="55"/>
      <c r="W80" s="7"/>
      <c r="X80" s="54"/>
      <c r="Y80" s="55"/>
      <c r="Z80" s="7"/>
      <c r="AA80" s="54"/>
      <c r="AB80" s="55"/>
      <c r="AC80" s="7"/>
      <c r="AD80" s="54"/>
      <c r="AE80" s="55"/>
      <c r="AF80" s="7"/>
      <c r="AG80" s="54"/>
      <c r="AH80" s="55"/>
      <c r="AI80" s="7"/>
      <c r="AJ80" s="54"/>
      <c r="AK80" s="55"/>
      <c r="AL80" s="7"/>
      <c r="AM80" s="54"/>
      <c r="AN80" s="55"/>
      <c r="AO80" s="7"/>
      <c r="AP80" s="54"/>
      <c r="AQ80" s="55"/>
      <c r="AR80" s="7"/>
      <c r="AS80" s="54"/>
      <c r="AT80" s="55"/>
      <c r="AV80" s="56"/>
      <c r="AW80" s="57"/>
      <c r="AX80" s="58"/>
    </row>
    <row r="81" spans="2:50" x14ac:dyDescent="0.25">
      <c r="B81" s="62"/>
      <c r="C81" s="72"/>
      <c r="D81" s="97"/>
      <c r="F81" s="97"/>
      <c r="H81" s="77"/>
      <c r="I81" s="78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V81" s="59"/>
      <c r="AW81" s="60"/>
      <c r="AX81" s="61"/>
    </row>
    <row r="82" spans="2:50" x14ac:dyDescent="0.25">
      <c r="B82" s="62"/>
      <c r="C82" s="72">
        <v>36</v>
      </c>
      <c r="D82" s="97" t="s">
        <v>109</v>
      </c>
      <c r="F82" s="97" t="s">
        <v>110</v>
      </c>
      <c r="H82" s="77"/>
      <c r="I82" s="78" t="s">
        <v>28</v>
      </c>
      <c r="K82" s="7"/>
      <c r="L82" s="54"/>
      <c r="M82" s="55"/>
      <c r="N82" s="7"/>
      <c r="O82" s="54"/>
      <c r="P82" s="55"/>
      <c r="Q82" s="7"/>
      <c r="R82" s="54"/>
      <c r="S82" s="55"/>
      <c r="T82" s="7"/>
      <c r="U82" s="54"/>
      <c r="V82" s="55"/>
      <c r="W82" s="7"/>
      <c r="X82" s="54"/>
      <c r="Y82" s="55"/>
      <c r="Z82" s="7"/>
      <c r="AA82" s="54"/>
      <c r="AB82" s="55"/>
      <c r="AC82" s="7"/>
      <c r="AD82" s="54"/>
      <c r="AE82" s="55"/>
      <c r="AF82" s="7"/>
      <c r="AG82" s="54"/>
      <c r="AH82" s="55"/>
      <c r="AI82" s="7"/>
      <c r="AJ82" s="54"/>
      <c r="AK82" s="55"/>
      <c r="AL82" s="7"/>
      <c r="AM82" s="54"/>
      <c r="AN82" s="55"/>
      <c r="AO82" s="7"/>
      <c r="AP82" s="54"/>
      <c r="AQ82" s="55"/>
      <c r="AR82" s="7"/>
      <c r="AS82" s="54"/>
      <c r="AT82" s="55"/>
      <c r="AV82" s="56"/>
      <c r="AW82" s="57"/>
      <c r="AX82" s="58"/>
    </row>
    <row r="83" spans="2:50" x14ac:dyDescent="0.25">
      <c r="B83" s="62"/>
      <c r="C83" s="72"/>
      <c r="D83" s="97"/>
      <c r="F83" s="97"/>
      <c r="H83" s="77"/>
      <c r="I83" s="78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V83" s="59"/>
      <c r="AW83" s="60"/>
      <c r="AX83" s="61"/>
    </row>
    <row r="84" spans="2:50" x14ac:dyDescent="0.25">
      <c r="B84" s="62"/>
      <c r="C84" s="72">
        <v>37</v>
      </c>
      <c r="D84" s="97" t="s">
        <v>111</v>
      </c>
      <c r="F84" s="97" t="s">
        <v>112</v>
      </c>
      <c r="H84" s="110" t="s">
        <v>113</v>
      </c>
      <c r="I84" s="78" t="s">
        <v>38</v>
      </c>
      <c r="K84" s="7"/>
      <c r="L84" s="54"/>
      <c r="M84" s="55"/>
      <c r="N84" s="7"/>
      <c r="O84" s="54"/>
      <c r="P84" s="55"/>
      <c r="Q84" s="7"/>
      <c r="R84" s="54"/>
      <c r="S84" s="55"/>
      <c r="T84" s="7"/>
      <c r="U84" s="54"/>
      <c r="V84" s="55"/>
      <c r="W84" s="7"/>
      <c r="X84" s="54"/>
      <c r="Y84" s="55"/>
      <c r="Z84" s="7"/>
      <c r="AA84" s="54"/>
      <c r="AB84" s="55"/>
      <c r="AC84" s="7"/>
      <c r="AD84" s="54"/>
      <c r="AE84" s="55"/>
      <c r="AF84" s="7"/>
      <c r="AG84" s="54"/>
      <c r="AH84" s="55"/>
      <c r="AI84" s="7"/>
      <c r="AJ84" s="54"/>
      <c r="AK84" s="55"/>
      <c r="AL84" s="7"/>
      <c r="AM84" s="54"/>
      <c r="AN84" s="55"/>
      <c r="AO84" s="7"/>
      <c r="AP84" s="54"/>
      <c r="AQ84" s="55"/>
      <c r="AR84" s="7"/>
      <c r="AS84" s="54"/>
      <c r="AT84" s="55"/>
      <c r="AV84" s="56"/>
      <c r="AW84" s="57"/>
      <c r="AX84" s="58"/>
    </row>
    <row r="85" spans="2:50" x14ac:dyDescent="0.25">
      <c r="B85" s="62"/>
      <c r="C85" s="72"/>
      <c r="D85" s="97"/>
      <c r="F85" s="97"/>
      <c r="H85" s="110"/>
      <c r="I85" s="78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V85" s="59"/>
      <c r="AW85" s="60"/>
      <c r="AX85" s="61"/>
    </row>
    <row r="86" spans="2:50" ht="25.5" customHeight="1" x14ac:dyDescent="0.25">
      <c r="B86" s="62"/>
      <c r="C86" s="72">
        <v>38</v>
      </c>
      <c r="D86" s="97" t="s">
        <v>114</v>
      </c>
      <c r="F86" s="97" t="s">
        <v>115</v>
      </c>
      <c r="H86" s="77" t="s">
        <v>116</v>
      </c>
      <c r="I86" s="78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56"/>
      <c r="AW86" s="57"/>
      <c r="AX86" s="58"/>
    </row>
    <row r="87" spans="2:50" ht="25.5" customHeight="1" x14ac:dyDescent="0.25">
      <c r="B87" s="62"/>
      <c r="C87" s="72"/>
      <c r="D87" s="97"/>
      <c r="F87" s="97"/>
      <c r="H87" s="77"/>
      <c r="I87" s="78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V87" s="59"/>
      <c r="AW87" s="60"/>
      <c r="AX87" s="61"/>
    </row>
    <row r="88" spans="2:50" x14ac:dyDescent="0.25">
      <c r="B88" s="62"/>
      <c r="C88" s="109">
        <v>39</v>
      </c>
      <c r="D88" s="103" t="s">
        <v>117</v>
      </c>
      <c r="F88" s="103" t="s">
        <v>118</v>
      </c>
      <c r="H88" s="66"/>
      <c r="I88" s="67" t="s">
        <v>38</v>
      </c>
      <c r="K88" s="7"/>
      <c r="L88" s="54"/>
      <c r="M88" s="55"/>
      <c r="N88" s="7"/>
      <c r="O88" s="54"/>
      <c r="P88" s="55"/>
      <c r="Q88" s="7"/>
      <c r="R88" s="54"/>
      <c r="S88" s="55"/>
      <c r="T88" s="7"/>
      <c r="U88" s="54"/>
      <c r="V88" s="55"/>
      <c r="W88" s="7"/>
      <c r="X88" s="54"/>
      <c r="Y88" s="55"/>
      <c r="Z88" s="7"/>
      <c r="AA88" s="54"/>
      <c r="AB88" s="55"/>
      <c r="AC88" s="7"/>
      <c r="AD88" s="54"/>
      <c r="AE88" s="55"/>
      <c r="AF88" s="7"/>
      <c r="AG88" s="54"/>
      <c r="AH88" s="55"/>
      <c r="AI88" s="7"/>
      <c r="AJ88" s="54"/>
      <c r="AK88" s="55"/>
      <c r="AL88" s="7"/>
      <c r="AM88" s="54"/>
      <c r="AN88" s="55"/>
      <c r="AO88" s="7"/>
      <c r="AP88" s="54"/>
      <c r="AQ88" s="55"/>
      <c r="AR88" s="7"/>
      <c r="AS88" s="54"/>
      <c r="AT88" s="55"/>
      <c r="AV88" s="56"/>
      <c r="AW88" s="57"/>
      <c r="AX88" s="58"/>
    </row>
    <row r="89" spans="2:50" x14ac:dyDescent="0.25">
      <c r="B89" s="62"/>
      <c r="C89" s="109"/>
      <c r="D89" s="103"/>
      <c r="F89" s="103"/>
      <c r="H89" s="66"/>
      <c r="I89" s="67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V89" s="59"/>
      <c r="AW89" s="60"/>
      <c r="AX89" s="61"/>
    </row>
    <row r="90" spans="2:50" x14ac:dyDescent="0.25">
      <c r="B90" s="62"/>
      <c r="C90" s="93">
        <v>40</v>
      </c>
      <c r="D90" s="92" t="s">
        <v>63</v>
      </c>
      <c r="F90" s="92" t="s">
        <v>119</v>
      </c>
      <c r="H90" s="88">
        <v>1</v>
      </c>
      <c r="I90" s="90" t="s">
        <v>28</v>
      </c>
      <c r="K90" s="7"/>
      <c r="L90" s="54"/>
      <c r="M90" s="55"/>
      <c r="N90" s="7"/>
      <c r="O90" s="54"/>
      <c r="P90" s="55"/>
      <c r="Q90" s="7"/>
      <c r="R90" s="54"/>
      <c r="S90" s="55"/>
      <c r="T90" s="7"/>
      <c r="U90" s="54"/>
      <c r="V90" s="55"/>
      <c r="W90" s="7"/>
      <c r="X90" s="54"/>
      <c r="Y90" s="55"/>
      <c r="Z90" s="9"/>
      <c r="AA90" s="53"/>
      <c r="AB90" s="53"/>
      <c r="AC90" s="7"/>
      <c r="AD90" s="54"/>
      <c r="AE90" s="55"/>
      <c r="AF90" s="7"/>
      <c r="AG90" s="54"/>
      <c r="AH90" s="55"/>
      <c r="AI90" s="7"/>
      <c r="AJ90" s="54"/>
      <c r="AK90" s="55"/>
      <c r="AL90" s="7"/>
      <c r="AM90" s="54"/>
      <c r="AN90" s="55"/>
      <c r="AO90" s="9"/>
      <c r="AP90" s="54"/>
      <c r="AQ90" s="55"/>
      <c r="AR90" s="7"/>
      <c r="AS90" s="54"/>
      <c r="AT90" s="55"/>
      <c r="AV90" s="56"/>
      <c r="AW90" s="57"/>
      <c r="AX90" s="58"/>
    </row>
    <row r="91" spans="2:50" x14ac:dyDescent="0.25">
      <c r="B91" s="62"/>
      <c r="C91" s="93"/>
      <c r="D91" s="92"/>
      <c r="F91" s="92"/>
      <c r="H91" s="89"/>
      <c r="I91" s="90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4"/>
      <c r="AP91" s="91"/>
      <c r="AQ91" s="55"/>
      <c r="AR91" s="53"/>
      <c r="AS91" s="53"/>
      <c r="AT91" s="53"/>
      <c r="AV91" s="59"/>
      <c r="AW91" s="60"/>
      <c r="AX91" s="61"/>
    </row>
    <row r="92" spans="2:50" ht="6" customHeight="1" x14ac:dyDescent="0.25">
      <c r="I92" s="8"/>
    </row>
    <row r="93" spans="2:50" x14ac:dyDescent="0.25">
      <c r="B93" s="62" t="s">
        <v>120</v>
      </c>
      <c r="C93" s="72">
        <v>41</v>
      </c>
      <c r="D93" s="97" t="s">
        <v>121</v>
      </c>
      <c r="F93" s="97" t="s">
        <v>122</v>
      </c>
      <c r="H93" s="79">
        <v>0.85</v>
      </c>
      <c r="I93" s="78" t="s">
        <v>38</v>
      </c>
      <c r="K93" s="7"/>
      <c r="L93" s="54"/>
      <c r="M93" s="55"/>
      <c r="N93" s="7"/>
      <c r="O93" s="54"/>
      <c r="P93" s="55"/>
      <c r="Q93" s="7"/>
      <c r="R93" s="54"/>
      <c r="S93" s="55"/>
      <c r="T93" s="7"/>
      <c r="U93" s="54"/>
      <c r="V93" s="55"/>
      <c r="W93" s="7"/>
      <c r="X93" s="54"/>
      <c r="Y93" s="55"/>
      <c r="Z93" s="7"/>
      <c r="AA93" s="54"/>
      <c r="AB93" s="55"/>
      <c r="AC93" s="7"/>
      <c r="AD93" s="54"/>
      <c r="AE93" s="55"/>
      <c r="AF93" s="7"/>
      <c r="AG93" s="54"/>
      <c r="AH93" s="55"/>
      <c r="AI93" s="7"/>
      <c r="AJ93" s="54"/>
      <c r="AK93" s="55"/>
      <c r="AL93" s="7"/>
      <c r="AM93" s="54"/>
      <c r="AN93" s="55"/>
      <c r="AO93" s="7"/>
      <c r="AP93" s="54"/>
      <c r="AQ93" s="55"/>
      <c r="AR93" s="7"/>
      <c r="AS93" s="54"/>
      <c r="AT93" s="55"/>
      <c r="AV93" s="56"/>
      <c r="AW93" s="57"/>
      <c r="AX93" s="58"/>
    </row>
    <row r="94" spans="2:50" x14ac:dyDescent="0.25">
      <c r="B94" s="62"/>
      <c r="C94" s="72"/>
      <c r="D94" s="97"/>
      <c r="F94" s="97"/>
      <c r="H94" s="77"/>
      <c r="I94" s="78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V94" s="59"/>
      <c r="AW94" s="60"/>
      <c r="AX94" s="61"/>
    </row>
    <row r="95" spans="2:50" x14ac:dyDescent="0.25">
      <c r="B95" s="62"/>
      <c r="C95" s="72">
        <v>42</v>
      </c>
      <c r="D95" s="97" t="s">
        <v>123</v>
      </c>
      <c r="F95" s="97" t="s">
        <v>124</v>
      </c>
      <c r="H95" s="77">
        <v>3</v>
      </c>
      <c r="I95" s="78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56"/>
      <c r="AW95" s="57"/>
      <c r="AX95" s="58"/>
    </row>
    <row r="96" spans="2:50" x14ac:dyDescent="0.25">
      <c r="B96" s="62"/>
      <c r="C96" s="72"/>
      <c r="D96" s="97"/>
      <c r="F96" s="97"/>
      <c r="H96" s="77"/>
      <c r="I96" s="78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V96" s="59"/>
      <c r="AW96" s="60"/>
      <c r="AX96" s="61"/>
    </row>
    <row r="97" spans="2:50" x14ac:dyDescent="0.25">
      <c r="B97" s="62"/>
      <c r="C97" s="93">
        <v>43</v>
      </c>
      <c r="D97" s="101" t="s">
        <v>125</v>
      </c>
      <c r="F97" s="101" t="s">
        <v>126</v>
      </c>
      <c r="H97" s="89"/>
      <c r="I97" s="90" t="s">
        <v>28</v>
      </c>
      <c r="K97" s="7"/>
      <c r="L97" s="54"/>
      <c r="M97" s="55"/>
      <c r="N97" s="7"/>
      <c r="O97" s="54"/>
      <c r="P97" s="55"/>
      <c r="Q97" s="7"/>
      <c r="R97" s="54"/>
      <c r="S97" s="55"/>
      <c r="T97" s="7"/>
      <c r="U97" s="54"/>
      <c r="V97" s="55"/>
      <c r="W97" s="7"/>
      <c r="X97" s="54"/>
      <c r="Y97" s="55"/>
      <c r="Z97" s="7"/>
      <c r="AA97" s="54"/>
      <c r="AB97" s="55"/>
      <c r="AC97" s="7"/>
      <c r="AD97" s="54"/>
      <c r="AE97" s="55"/>
      <c r="AF97" s="7"/>
      <c r="AG97" s="54"/>
      <c r="AH97" s="55"/>
      <c r="AI97" s="7"/>
      <c r="AJ97" s="54"/>
      <c r="AK97" s="55"/>
      <c r="AL97" s="7"/>
      <c r="AM97" s="54"/>
      <c r="AN97" s="55"/>
      <c r="AO97" s="7"/>
      <c r="AP97" s="54"/>
      <c r="AQ97" s="55"/>
      <c r="AR97" s="7"/>
      <c r="AS97" s="54"/>
      <c r="AT97" s="55"/>
      <c r="AV97" s="56"/>
      <c r="AW97" s="57"/>
      <c r="AX97" s="58"/>
    </row>
    <row r="98" spans="2:50" x14ac:dyDescent="0.25">
      <c r="B98" s="62"/>
      <c r="C98" s="93"/>
      <c r="D98" s="101"/>
      <c r="F98" s="101"/>
      <c r="H98" s="89"/>
      <c r="I98" s="90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V98" s="59"/>
      <c r="AW98" s="60"/>
      <c r="AX98" s="61"/>
    </row>
    <row r="99" spans="2:50" x14ac:dyDescent="0.25">
      <c r="B99" s="62"/>
      <c r="C99" s="72">
        <v>44</v>
      </c>
      <c r="D99" s="97" t="s">
        <v>127</v>
      </c>
      <c r="F99" s="97" t="s">
        <v>128</v>
      </c>
      <c r="H99" s="71">
        <v>0.4</v>
      </c>
      <c r="I99" s="78" t="s">
        <v>28</v>
      </c>
      <c r="K99" s="7"/>
      <c r="L99" s="54"/>
      <c r="M99" s="55"/>
      <c r="N99" s="7"/>
      <c r="O99" s="54"/>
      <c r="P99" s="55"/>
      <c r="Q99" s="7"/>
      <c r="R99" s="54"/>
      <c r="S99" s="55"/>
      <c r="T99" s="7"/>
      <c r="U99" s="54"/>
      <c r="V99" s="55"/>
      <c r="W99" s="7"/>
      <c r="X99" s="54"/>
      <c r="Y99" s="55"/>
      <c r="Z99" s="7"/>
      <c r="AA99" s="54"/>
      <c r="AB99" s="55"/>
      <c r="AC99" s="7"/>
      <c r="AD99" s="54"/>
      <c r="AE99" s="55"/>
      <c r="AF99" s="7"/>
      <c r="AG99" s="54"/>
      <c r="AH99" s="55"/>
      <c r="AI99" s="7"/>
      <c r="AJ99" s="54"/>
      <c r="AK99" s="55"/>
      <c r="AL99" s="7"/>
      <c r="AM99" s="54"/>
      <c r="AN99" s="55"/>
      <c r="AO99" s="7"/>
      <c r="AP99" s="54"/>
      <c r="AQ99" s="55"/>
      <c r="AR99" s="7"/>
      <c r="AS99" s="54"/>
      <c r="AT99" s="55"/>
      <c r="AV99" s="56"/>
      <c r="AW99" s="57"/>
      <c r="AX99" s="58"/>
    </row>
    <row r="100" spans="2:50" x14ac:dyDescent="0.25">
      <c r="B100" s="62"/>
      <c r="C100" s="72"/>
      <c r="D100" s="97"/>
      <c r="F100" s="97"/>
      <c r="H100" s="66"/>
      <c r="I100" s="78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V100" s="59"/>
      <c r="AW100" s="60"/>
      <c r="AX100" s="61"/>
    </row>
    <row r="101" spans="2:50" x14ac:dyDescent="0.25">
      <c r="B101" s="62"/>
      <c r="C101" s="72">
        <v>45</v>
      </c>
      <c r="D101" s="97" t="s">
        <v>129</v>
      </c>
      <c r="F101" s="97" t="s">
        <v>130</v>
      </c>
      <c r="H101" s="77"/>
      <c r="I101" s="78" t="s">
        <v>28</v>
      </c>
      <c r="K101" s="7"/>
      <c r="L101" s="54"/>
      <c r="M101" s="55"/>
      <c r="N101" s="7"/>
      <c r="O101" s="54"/>
      <c r="P101" s="55"/>
      <c r="Q101" s="7"/>
      <c r="R101" s="54"/>
      <c r="S101" s="55"/>
      <c r="T101" s="7"/>
      <c r="U101" s="54"/>
      <c r="V101" s="55"/>
      <c r="W101" s="7"/>
      <c r="X101" s="54"/>
      <c r="Y101" s="55"/>
      <c r="Z101" s="7"/>
      <c r="AA101" s="54"/>
      <c r="AB101" s="55"/>
      <c r="AC101" s="7"/>
      <c r="AD101" s="54"/>
      <c r="AE101" s="55"/>
      <c r="AF101" s="7"/>
      <c r="AG101" s="54"/>
      <c r="AH101" s="55"/>
      <c r="AI101" s="7"/>
      <c r="AJ101" s="54"/>
      <c r="AK101" s="55"/>
      <c r="AL101" s="7"/>
      <c r="AM101" s="54"/>
      <c r="AN101" s="55"/>
      <c r="AO101" s="7"/>
      <c r="AP101" s="54"/>
      <c r="AQ101" s="55"/>
      <c r="AR101" s="7"/>
      <c r="AS101" s="54"/>
      <c r="AT101" s="55"/>
      <c r="AV101" s="56"/>
      <c r="AW101" s="57"/>
      <c r="AX101" s="58"/>
    </row>
    <row r="102" spans="2:50" x14ac:dyDescent="0.25">
      <c r="B102" s="62"/>
      <c r="C102" s="72"/>
      <c r="D102" s="97"/>
      <c r="F102" s="97"/>
      <c r="H102" s="77"/>
      <c r="I102" s="78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V102" s="59"/>
      <c r="AW102" s="60"/>
      <c r="AX102" s="61"/>
    </row>
    <row r="103" spans="2:50" ht="19.5" customHeight="1" x14ac:dyDescent="0.25">
      <c r="B103" s="62"/>
      <c r="C103" s="72">
        <v>46</v>
      </c>
      <c r="D103" s="97" t="s">
        <v>131</v>
      </c>
      <c r="F103" s="97" t="s">
        <v>132</v>
      </c>
      <c r="H103" s="77" t="s">
        <v>133</v>
      </c>
      <c r="I103" s="78" t="s">
        <v>28</v>
      </c>
      <c r="K103" s="10"/>
      <c r="L103" s="54"/>
      <c r="M103" s="55"/>
      <c r="N103" s="7"/>
      <c r="O103" s="54"/>
      <c r="P103" s="55"/>
      <c r="Q103" s="7"/>
      <c r="R103" s="54"/>
      <c r="S103" s="55"/>
      <c r="T103" s="7"/>
      <c r="U103" s="54"/>
      <c r="V103" s="55"/>
      <c r="W103" s="7"/>
      <c r="X103" s="54"/>
      <c r="Y103" s="55"/>
      <c r="Z103" s="7"/>
      <c r="AA103" s="54"/>
      <c r="AB103" s="55"/>
      <c r="AC103" s="7"/>
      <c r="AD103" s="54"/>
      <c r="AE103" s="55"/>
      <c r="AF103" s="7"/>
      <c r="AG103" s="54"/>
      <c r="AH103" s="55"/>
      <c r="AI103" s="7"/>
      <c r="AJ103" s="54"/>
      <c r="AK103" s="55"/>
      <c r="AL103" s="7"/>
      <c r="AM103" s="54"/>
      <c r="AN103" s="55"/>
      <c r="AO103" s="7"/>
      <c r="AP103" s="54"/>
      <c r="AQ103" s="55"/>
      <c r="AR103" s="7"/>
      <c r="AS103" s="54"/>
      <c r="AT103" s="55"/>
      <c r="AV103" s="56"/>
      <c r="AW103" s="57"/>
      <c r="AX103" s="58"/>
    </row>
    <row r="104" spans="2:50" ht="19.5" customHeight="1" x14ac:dyDescent="0.25">
      <c r="B104" s="62"/>
      <c r="C104" s="72"/>
      <c r="D104" s="97"/>
      <c r="F104" s="97"/>
      <c r="H104" s="77"/>
      <c r="I104" s="78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V104" s="59"/>
      <c r="AW104" s="60"/>
      <c r="AX104" s="61"/>
    </row>
    <row r="105" spans="2:50" x14ac:dyDescent="0.25">
      <c r="B105" s="62"/>
      <c r="C105" s="72">
        <v>47</v>
      </c>
      <c r="D105" s="97" t="s">
        <v>134</v>
      </c>
      <c r="F105" s="97" t="s">
        <v>135</v>
      </c>
      <c r="H105" s="79">
        <v>0.27</v>
      </c>
      <c r="I105" s="78" t="s">
        <v>28</v>
      </c>
      <c r="K105" s="7"/>
      <c r="L105" s="54"/>
      <c r="M105" s="55"/>
      <c r="N105" s="7"/>
      <c r="O105" s="54"/>
      <c r="P105" s="55"/>
      <c r="Q105" s="7"/>
      <c r="R105" s="54"/>
      <c r="S105" s="55"/>
      <c r="T105" s="7"/>
      <c r="U105" s="54"/>
      <c r="V105" s="55"/>
      <c r="W105" s="7"/>
      <c r="X105" s="54"/>
      <c r="Y105" s="55"/>
      <c r="Z105" s="7"/>
      <c r="AA105" s="54"/>
      <c r="AB105" s="55"/>
      <c r="AC105" s="7"/>
      <c r="AD105" s="54"/>
      <c r="AE105" s="55"/>
      <c r="AF105" s="7"/>
      <c r="AG105" s="54"/>
      <c r="AH105" s="55"/>
      <c r="AI105" s="7"/>
      <c r="AJ105" s="54"/>
      <c r="AK105" s="55"/>
      <c r="AL105" s="7"/>
      <c r="AM105" s="54"/>
      <c r="AN105" s="55"/>
      <c r="AO105" s="7"/>
      <c r="AP105" s="54"/>
      <c r="AQ105" s="55"/>
      <c r="AR105" s="7"/>
      <c r="AS105" s="54"/>
      <c r="AT105" s="55"/>
      <c r="AV105" s="56"/>
      <c r="AW105" s="57"/>
      <c r="AX105" s="58"/>
    </row>
    <row r="106" spans="2:50" x14ac:dyDescent="0.25">
      <c r="B106" s="62"/>
      <c r="C106" s="72"/>
      <c r="D106" s="97"/>
      <c r="F106" s="97"/>
      <c r="H106" s="77"/>
      <c r="I106" s="78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V106" s="59"/>
      <c r="AW106" s="60"/>
      <c r="AX106" s="61"/>
    </row>
    <row r="107" spans="2:50" x14ac:dyDescent="0.25">
      <c r="B107" s="62"/>
      <c r="C107" s="109">
        <v>48</v>
      </c>
      <c r="D107" s="103" t="s">
        <v>136</v>
      </c>
      <c r="F107" s="103" t="s">
        <v>137</v>
      </c>
      <c r="H107" s="66"/>
      <c r="I107" s="67" t="s">
        <v>28</v>
      </c>
      <c r="K107" s="7"/>
      <c r="L107" s="54"/>
      <c r="M107" s="55"/>
      <c r="N107" s="7"/>
      <c r="O107" s="54"/>
      <c r="P107" s="55"/>
      <c r="Q107" s="7"/>
      <c r="R107" s="54"/>
      <c r="S107" s="55"/>
      <c r="T107" s="7"/>
      <c r="U107" s="54"/>
      <c r="V107" s="55"/>
      <c r="W107" s="7"/>
      <c r="X107" s="54"/>
      <c r="Y107" s="55"/>
      <c r="Z107" s="7"/>
      <c r="AA107" s="54"/>
      <c r="AB107" s="55"/>
      <c r="AC107" s="7"/>
      <c r="AD107" s="54"/>
      <c r="AE107" s="55"/>
      <c r="AF107" s="7"/>
      <c r="AG107" s="54"/>
      <c r="AH107" s="55"/>
      <c r="AI107" s="7"/>
      <c r="AJ107" s="54"/>
      <c r="AK107" s="55"/>
      <c r="AL107" s="7"/>
      <c r="AM107" s="54"/>
      <c r="AN107" s="55"/>
      <c r="AO107" s="7"/>
      <c r="AP107" s="54"/>
      <c r="AQ107" s="55"/>
      <c r="AR107" s="7"/>
      <c r="AS107" s="54"/>
      <c r="AT107" s="55"/>
      <c r="AV107" s="56"/>
      <c r="AW107" s="57"/>
      <c r="AX107" s="58"/>
    </row>
    <row r="108" spans="2:50" x14ac:dyDescent="0.25">
      <c r="B108" s="62"/>
      <c r="C108" s="109"/>
      <c r="D108" s="103"/>
      <c r="F108" s="103"/>
      <c r="H108" s="66"/>
      <c r="I108" s="67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V108" s="59"/>
      <c r="AW108" s="60"/>
      <c r="AX108" s="61"/>
    </row>
    <row r="109" spans="2:50" x14ac:dyDescent="0.25">
      <c r="B109" s="62"/>
      <c r="C109" s="109">
        <v>49</v>
      </c>
      <c r="D109" s="103" t="s">
        <v>138</v>
      </c>
      <c r="F109" s="103" t="s">
        <v>139</v>
      </c>
      <c r="H109" s="66"/>
      <c r="I109" s="67" t="s">
        <v>28</v>
      </c>
      <c r="K109" s="7"/>
      <c r="L109" s="54"/>
      <c r="M109" s="55"/>
      <c r="N109" s="7"/>
      <c r="O109" s="54"/>
      <c r="P109" s="55"/>
      <c r="Q109" s="7"/>
      <c r="R109" s="54"/>
      <c r="S109" s="55"/>
      <c r="T109" s="7"/>
      <c r="U109" s="54"/>
      <c r="V109" s="55"/>
      <c r="W109" s="7"/>
      <c r="X109" s="54"/>
      <c r="Y109" s="55"/>
      <c r="Z109" s="7"/>
      <c r="AA109" s="54"/>
      <c r="AB109" s="55"/>
      <c r="AC109" s="7"/>
      <c r="AD109" s="54"/>
      <c r="AE109" s="55"/>
      <c r="AF109" s="7"/>
      <c r="AG109" s="54"/>
      <c r="AH109" s="55"/>
      <c r="AI109" s="7"/>
      <c r="AJ109" s="54"/>
      <c r="AK109" s="55"/>
      <c r="AL109" s="7"/>
      <c r="AM109" s="54"/>
      <c r="AN109" s="55"/>
      <c r="AO109" s="7"/>
      <c r="AP109" s="54"/>
      <c r="AQ109" s="55"/>
      <c r="AR109" s="7"/>
      <c r="AS109" s="54"/>
      <c r="AT109" s="55"/>
      <c r="AV109" s="56"/>
      <c r="AW109" s="57"/>
      <c r="AX109" s="58"/>
    </row>
    <row r="110" spans="2:50" x14ac:dyDescent="0.25">
      <c r="B110" s="62"/>
      <c r="C110" s="109"/>
      <c r="D110" s="103"/>
      <c r="F110" s="103"/>
      <c r="H110" s="66"/>
      <c r="I110" s="67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V110" s="59"/>
      <c r="AW110" s="60"/>
      <c r="AX110" s="61"/>
    </row>
    <row r="111" spans="2:50" ht="25.5" customHeight="1" x14ac:dyDescent="0.25">
      <c r="B111" s="62"/>
      <c r="C111" s="104">
        <v>50</v>
      </c>
      <c r="D111" s="108" t="s">
        <v>140</v>
      </c>
      <c r="F111" s="108" t="s">
        <v>141</v>
      </c>
      <c r="H111" s="106"/>
      <c r="I111" s="107" t="s">
        <v>38</v>
      </c>
      <c r="K111" s="7"/>
      <c r="L111" s="54"/>
      <c r="M111" s="55"/>
      <c r="N111" s="7"/>
      <c r="O111" s="54"/>
      <c r="P111" s="55"/>
      <c r="Q111" s="7"/>
      <c r="R111" s="54"/>
      <c r="S111" s="55"/>
      <c r="T111" s="7"/>
      <c r="U111" s="54"/>
      <c r="V111" s="55"/>
      <c r="W111" s="7"/>
      <c r="X111" s="54"/>
      <c r="Y111" s="55"/>
      <c r="Z111" s="7"/>
      <c r="AA111" s="54"/>
      <c r="AB111" s="55"/>
      <c r="AC111" s="7"/>
      <c r="AD111" s="54"/>
      <c r="AE111" s="55"/>
      <c r="AF111" s="7"/>
      <c r="AG111" s="54"/>
      <c r="AH111" s="55"/>
      <c r="AI111" s="7"/>
      <c r="AJ111" s="54"/>
      <c r="AK111" s="55"/>
      <c r="AL111" s="7"/>
      <c r="AM111" s="54"/>
      <c r="AN111" s="55"/>
      <c r="AO111" s="7"/>
      <c r="AP111" s="54"/>
      <c r="AQ111" s="55"/>
      <c r="AR111" s="7"/>
      <c r="AS111" s="54"/>
      <c r="AT111" s="55"/>
      <c r="AV111" s="56"/>
      <c r="AW111" s="57"/>
      <c r="AX111" s="58"/>
    </row>
    <row r="112" spans="2:50" ht="25.5" customHeight="1" x14ac:dyDescent="0.25">
      <c r="B112" s="62"/>
      <c r="C112" s="104"/>
      <c r="D112" s="108"/>
      <c r="F112" s="108"/>
      <c r="H112" s="106"/>
      <c r="I112" s="107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V112" s="59"/>
      <c r="AW112" s="60"/>
      <c r="AX112" s="61"/>
    </row>
    <row r="113" spans="2:50" ht="30.75" customHeight="1" x14ac:dyDescent="0.25">
      <c r="B113" s="62"/>
      <c r="C113" s="104">
        <v>51</v>
      </c>
      <c r="D113" s="105" t="s">
        <v>142</v>
      </c>
      <c r="F113" s="105" t="s">
        <v>143</v>
      </c>
      <c r="H113" s="106"/>
      <c r="I113" s="107" t="s">
        <v>38</v>
      </c>
      <c r="K113" s="7"/>
      <c r="L113" s="54"/>
      <c r="M113" s="55"/>
      <c r="N113" s="7"/>
      <c r="O113" s="54"/>
      <c r="P113" s="55"/>
      <c r="Q113" s="7"/>
      <c r="R113" s="54"/>
      <c r="S113" s="55"/>
      <c r="T113" s="7"/>
      <c r="U113" s="54"/>
      <c r="V113" s="55"/>
      <c r="W113" s="7"/>
      <c r="X113" s="54"/>
      <c r="Y113" s="55"/>
      <c r="Z113" s="7"/>
      <c r="AA113" s="54"/>
      <c r="AB113" s="55"/>
      <c r="AC113" s="7"/>
      <c r="AD113" s="54"/>
      <c r="AE113" s="55"/>
      <c r="AF113" s="7"/>
      <c r="AG113" s="54"/>
      <c r="AH113" s="55"/>
      <c r="AI113" s="7"/>
      <c r="AJ113" s="54"/>
      <c r="AK113" s="55"/>
      <c r="AL113" s="7"/>
      <c r="AM113" s="54"/>
      <c r="AN113" s="55"/>
      <c r="AO113" s="7"/>
      <c r="AP113" s="54"/>
      <c r="AQ113" s="55"/>
      <c r="AR113" s="7"/>
      <c r="AS113" s="54"/>
      <c r="AT113" s="55"/>
      <c r="AV113" s="56"/>
      <c r="AW113" s="57"/>
      <c r="AX113" s="58"/>
    </row>
    <row r="114" spans="2:50" ht="30.75" customHeight="1" x14ac:dyDescent="0.25">
      <c r="B114" s="62"/>
      <c r="C114" s="104"/>
      <c r="D114" s="105"/>
      <c r="F114" s="105"/>
      <c r="H114" s="106"/>
      <c r="I114" s="107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V114" s="59"/>
      <c r="AW114" s="60"/>
      <c r="AX114" s="61"/>
    </row>
    <row r="115" spans="2:50" x14ac:dyDescent="0.25">
      <c r="B115" s="62"/>
      <c r="C115" s="102">
        <v>52</v>
      </c>
      <c r="D115" s="103" t="s">
        <v>144</v>
      </c>
      <c r="F115" s="103" t="s">
        <v>145</v>
      </c>
      <c r="H115" s="66"/>
      <c r="I115" s="67" t="s">
        <v>28</v>
      </c>
      <c r="K115" s="7"/>
      <c r="L115" s="54"/>
      <c r="M115" s="55"/>
      <c r="N115" s="7"/>
      <c r="O115" s="54"/>
      <c r="P115" s="55"/>
      <c r="Q115" s="7"/>
      <c r="R115" s="54"/>
      <c r="S115" s="55"/>
      <c r="T115" s="7"/>
      <c r="U115" s="54"/>
      <c r="V115" s="55"/>
      <c r="W115" s="7"/>
      <c r="X115" s="54"/>
      <c r="Y115" s="55"/>
      <c r="Z115" s="7"/>
      <c r="AA115" s="54"/>
      <c r="AB115" s="55"/>
      <c r="AC115" s="7"/>
      <c r="AD115" s="54"/>
      <c r="AE115" s="55"/>
      <c r="AF115" s="7"/>
      <c r="AG115" s="54"/>
      <c r="AH115" s="55"/>
      <c r="AI115" s="7"/>
      <c r="AJ115" s="54"/>
      <c r="AK115" s="55"/>
      <c r="AL115" s="7"/>
      <c r="AM115" s="54"/>
      <c r="AN115" s="55"/>
      <c r="AO115" s="7"/>
      <c r="AP115" s="54"/>
      <c r="AQ115" s="55"/>
      <c r="AR115" s="7"/>
      <c r="AS115" s="54"/>
      <c r="AT115" s="55"/>
      <c r="AV115" s="56"/>
      <c r="AW115" s="57"/>
      <c r="AX115" s="58"/>
    </row>
    <row r="116" spans="2:50" x14ac:dyDescent="0.25">
      <c r="B116" s="62"/>
      <c r="C116" s="102"/>
      <c r="D116" s="103"/>
      <c r="F116" s="103"/>
      <c r="H116" s="66"/>
      <c r="I116" s="67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V116" s="59"/>
      <c r="AW116" s="60"/>
      <c r="AX116" s="61"/>
    </row>
    <row r="117" spans="2:50" ht="18.75" customHeight="1" x14ac:dyDescent="0.25">
      <c r="B117" s="62"/>
      <c r="C117" s="102">
        <v>53</v>
      </c>
      <c r="D117" s="103" t="s">
        <v>146</v>
      </c>
      <c r="F117" s="103" t="s">
        <v>147</v>
      </c>
      <c r="H117" s="66" t="s">
        <v>27</v>
      </c>
      <c r="I117" s="67" t="s">
        <v>28</v>
      </c>
      <c r="K117" s="7"/>
      <c r="L117" s="54"/>
      <c r="M117" s="55"/>
      <c r="N117" s="7"/>
      <c r="O117" s="54"/>
      <c r="P117" s="55"/>
      <c r="Q117" s="7"/>
      <c r="R117" s="54"/>
      <c r="S117" s="55"/>
      <c r="T117" s="7"/>
      <c r="U117" s="54"/>
      <c r="V117" s="55"/>
      <c r="W117" s="7"/>
      <c r="X117" s="54"/>
      <c r="Y117" s="55"/>
      <c r="Z117" s="7"/>
      <c r="AA117" s="54"/>
      <c r="AB117" s="55"/>
      <c r="AC117" s="7"/>
      <c r="AD117" s="54"/>
      <c r="AE117" s="55"/>
      <c r="AF117" s="7"/>
      <c r="AG117" s="54"/>
      <c r="AH117" s="55"/>
      <c r="AI117" s="7"/>
      <c r="AJ117" s="54"/>
      <c r="AK117" s="55"/>
      <c r="AL117" s="7"/>
      <c r="AM117" s="54"/>
      <c r="AN117" s="55"/>
      <c r="AO117" s="7"/>
      <c r="AP117" s="54"/>
      <c r="AQ117" s="55"/>
      <c r="AR117" s="7"/>
      <c r="AS117" s="54"/>
      <c r="AT117" s="55"/>
      <c r="AV117" s="56"/>
      <c r="AW117" s="57"/>
      <c r="AX117" s="58"/>
    </row>
    <row r="118" spans="2:50" ht="18.75" customHeight="1" x14ac:dyDescent="0.25">
      <c r="B118" s="62"/>
      <c r="C118" s="102"/>
      <c r="D118" s="103"/>
      <c r="F118" s="103"/>
      <c r="H118" s="66"/>
      <c r="I118" s="67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4"/>
      <c r="AP118" s="91"/>
      <c r="AQ118" s="55"/>
      <c r="AR118" s="53"/>
      <c r="AS118" s="53"/>
      <c r="AT118" s="53"/>
      <c r="AV118" s="59"/>
      <c r="AW118" s="60"/>
      <c r="AX118" s="61"/>
    </row>
    <row r="119" spans="2:50" x14ac:dyDescent="0.25">
      <c r="B119" s="62"/>
      <c r="C119" s="93">
        <v>54</v>
      </c>
      <c r="D119" s="101" t="s">
        <v>63</v>
      </c>
      <c r="F119" s="101" t="s">
        <v>148</v>
      </c>
      <c r="H119" s="88">
        <v>1</v>
      </c>
      <c r="I119" s="90" t="s">
        <v>28</v>
      </c>
      <c r="K119" s="7"/>
      <c r="L119" s="54"/>
      <c r="M119" s="55"/>
      <c r="N119" s="7"/>
      <c r="O119" s="54"/>
      <c r="P119" s="55"/>
      <c r="Q119" s="7"/>
      <c r="R119" s="54"/>
      <c r="S119" s="55"/>
      <c r="T119" s="7"/>
      <c r="U119" s="54"/>
      <c r="V119" s="55"/>
      <c r="W119" s="7"/>
      <c r="X119" s="54"/>
      <c r="Y119" s="55"/>
      <c r="Z119" s="7"/>
      <c r="AA119" s="54"/>
      <c r="AB119" s="55"/>
      <c r="AC119" s="7"/>
      <c r="AD119" s="54"/>
      <c r="AE119" s="55"/>
      <c r="AF119" s="7"/>
      <c r="AG119" s="54"/>
      <c r="AH119" s="55"/>
      <c r="AI119" s="7"/>
      <c r="AJ119" s="54"/>
      <c r="AK119" s="55"/>
      <c r="AL119" s="7"/>
      <c r="AM119" s="54"/>
      <c r="AN119" s="55"/>
      <c r="AO119" s="7"/>
      <c r="AP119" s="54"/>
      <c r="AQ119" s="55"/>
      <c r="AR119" s="7"/>
      <c r="AS119" s="54"/>
      <c r="AT119" s="55"/>
      <c r="AV119" s="56"/>
      <c r="AW119" s="57"/>
      <c r="AX119" s="58"/>
    </row>
    <row r="120" spans="2:50" x14ac:dyDescent="0.25">
      <c r="B120" s="62"/>
      <c r="C120" s="93"/>
      <c r="D120" s="101"/>
      <c r="F120" s="101"/>
      <c r="H120" s="89"/>
      <c r="I120" s="90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V120" s="59"/>
      <c r="AW120" s="60"/>
      <c r="AX120" s="61"/>
    </row>
    <row r="121" spans="2:50" ht="6.75" customHeight="1" x14ac:dyDescent="0.25">
      <c r="I121" s="8"/>
    </row>
    <row r="122" spans="2:50" x14ac:dyDescent="0.25">
      <c r="B122" s="98" t="s">
        <v>149</v>
      </c>
      <c r="C122" s="72">
        <v>64</v>
      </c>
      <c r="D122" s="97" t="s">
        <v>150</v>
      </c>
      <c r="F122" s="97" t="s">
        <v>151</v>
      </c>
      <c r="H122" s="79">
        <v>1</v>
      </c>
      <c r="I122" s="78" t="s">
        <v>28</v>
      </c>
      <c r="K122" s="7"/>
      <c r="L122" s="54"/>
      <c r="M122" s="55"/>
      <c r="N122" s="7"/>
      <c r="O122" s="54"/>
      <c r="P122" s="55"/>
      <c r="Q122" s="7"/>
      <c r="R122" s="54"/>
      <c r="S122" s="55"/>
      <c r="T122" s="7"/>
      <c r="U122" s="54"/>
      <c r="V122" s="55"/>
      <c r="W122" s="7"/>
      <c r="X122" s="54"/>
      <c r="Y122" s="55"/>
      <c r="Z122" s="7"/>
      <c r="AA122" s="54"/>
      <c r="AB122" s="55"/>
      <c r="AC122" s="7"/>
      <c r="AD122" s="54"/>
      <c r="AE122" s="55"/>
      <c r="AF122" s="7"/>
      <c r="AG122" s="54"/>
      <c r="AH122" s="55"/>
      <c r="AI122" s="7"/>
      <c r="AJ122" s="54"/>
      <c r="AK122" s="55"/>
      <c r="AL122" s="7"/>
      <c r="AM122" s="54"/>
      <c r="AN122" s="55"/>
      <c r="AO122" s="7"/>
      <c r="AP122" s="54"/>
      <c r="AQ122" s="55"/>
      <c r="AR122" s="7"/>
      <c r="AS122" s="54"/>
      <c r="AT122" s="55"/>
      <c r="AV122" s="56"/>
      <c r="AW122" s="57"/>
      <c r="AX122" s="58"/>
    </row>
    <row r="123" spans="2:50" x14ac:dyDescent="0.25">
      <c r="B123" s="99"/>
      <c r="C123" s="72"/>
      <c r="D123" s="97"/>
      <c r="F123" s="97"/>
      <c r="H123" s="77"/>
      <c r="I123" s="78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V123" s="59"/>
      <c r="AW123" s="60"/>
      <c r="AX123" s="61"/>
    </row>
    <row r="124" spans="2:50" x14ac:dyDescent="0.25">
      <c r="B124" s="99"/>
      <c r="C124" s="72">
        <v>65</v>
      </c>
      <c r="D124" s="97" t="s">
        <v>152</v>
      </c>
      <c r="F124" s="97" t="s">
        <v>153</v>
      </c>
      <c r="H124" s="79">
        <v>0.95</v>
      </c>
      <c r="I124" s="78" t="s">
        <v>28</v>
      </c>
      <c r="K124" s="7"/>
      <c r="L124" s="54"/>
      <c r="M124" s="55"/>
      <c r="N124" s="7"/>
      <c r="O124" s="54"/>
      <c r="P124" s="55"/>
      <c r="Q124" s="7"/>
      <c r="R124" s="54"/>
      <c r="S124" s="55"/>
      <c r="T124" s="7"/>
      <c r="U124" s="54"/>
      <c r="V124" s="55"/>
      <c r="W124" s="7"/>
      <c r="X124" s="54"/>
      <c r="Y124" s="55"/>
      <c r="Z124" s="7"/>
      <c r="AA124" s="54"/>
      <c r="AB124" s="55"/>
      <c r="AC124" s="7"/>
      <c r="AD124" s="54"/>
      <c r="AE124" s="55"/>
      <c r="AF124" s="7"/>
      <c r="AG124" s="54"/>
      <c r="AH124" s="55"/>
      <c r="AI124" s="7"/>
      <c r="AJ124" s="54"/>
      <c r="AK124" s="55"/>
      <c r="AL124" s="7"/>
      <c r="AM124" s="54"/>
      <c r="AN124" s="55"/>
      <c r="AO124" s="7"/>
      <c r="AP124" s="54"/>
      <c r="AQ124" s="55"/>
      <c r="AR124" s="7"/>
      <c r="AS124" s="54"/>
      <c r="AT124" s="55"/>
      <c r="AV124" s="56"/>
      <c r="AW124" s="57"/>
      <c r="AX124" s="58"/>
    </row>
    <row r="125" spans="2:50" x14ac:dyDescent="0.25">
      <c r="B125" s="99"/>
      <c r="C125" s="72"/>
      <c r="D125" s="97"/>
      <c r="F125" s="97"/>
      <c r="H125" s="77"/>
      <c r="I125" s="78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V125" s="59"/>
      <c r="AW125" s="60"/>
      <c r="AX125" s="61"/>
    </row>
    <row r="126" spans="2:50" ht="18.75" customHeight="1" x14ac:dyDescent="0.25">
      <c r="B126" s="99"/>
      <c r="C126" s="72">
        <v>66</v>
      </c>
      <c r="D126" s="97" t="s">
        <v>154</v>
      </c>
      <c r="F126" s="97" t="s">
        <v>155</v>
      </c>
      <c r="H126" s="79">
        <v>0.95</v>
      </c>
      <c r="I126" s="78" t="s">
        <v>28</v>
      </c>
      <c r="K126" s="7"/>
      <c r="L126" s="54"/>
      <c r="M126" s="55"/>
      <c r="N126" s="7"/>
      <c r="O126" s="54"/>
      <c r="P126" s="55"/>
      <c r="Q126" s="7"/>
      <c r="R126" s="54"/>
      <c r="S126" s="55"/>
      <c r="T126" s="7"/>
      <c r="U126" s="54"/>
      <c r="V126" s="55"/>
      <c r="W126" s="7"/>
      <c r="X126" s="54"/>
      <c r="Y126" s="55"/>
      <c r="Z126" s="7"/>
      <c r="AA126" s="54"/>
      <c r="AB126" s="55"/>
      <c r="AC126" s="7"/>
      <c r="AD126" s="54"/>
      <c r="AE126" s="55"/>
      <c r="AF126" s="7"/>
      <c r="AG126" s="54"/>
      <c r="AH126" s="55"/>
      <c r="AI126" s="7"/>
      <c r="AJ126" s="54"/>
      <c r="AK126" s="55"/>
      <c r="AL126" s="7"/>
      <c r="AM126" s="54"/>
      <c r="AN126" s="55"/>
      <c r="AO126" s="7"/>
      <c r="AP126" s="54"/>
      <c r="AQ126" s="55"/>
      <c r="AR126" s="7"/>
      <c r="AS126" s="54"/>
      <c r="AT126" s="55"/>
      <c r="AV126" s="56"/>
      <c r="AW126" s="57"/>
      <c r="AX126" s="58"/>
    </row>
    <row r="127" spans="2:50" ht="18.75" customHeight="1" x14ac:dyDescent="0.25">
      <c r="B127" s="99"/>
      <c r="C127" s="72"/>
      <c r="D127" s="97"/>
      <c r="F127" s="97"/>
      <c r="H127" s="77"/>
      <c r="I127" s="78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V127" s="59"/>
      <c r="AW127" s="60"/>
      <c r="AX127" s="61"/>
    </row>
    <row r="128" spans="2:50" x14ac:dyDescent="0.25">
      <c r="B128" s="99"/>
      <c r="C128" s="72">
        <v>67</v>
      </c>
      <c r="D128" s="96" t="s">
        <v>156</v>
      </c>
      <c r="F128" s="96" t="s">
        <v>157</v>
      </c>
      <c r="H128" s="79">
        <v>0.95</v>
      </c>
      <c r="I128" s="78" t="s">
        <v>28</v>
      </c>
      <c r="K128" s="7"/>
      <c r="L128" s="54"/>
      <c r="M128" s="55"/>
      <c r="N128" s="7"/>
      <c r="O128" s="54"/>
      <c r="P128" s="55"/>
      <c r="Q128" s="7"/>
      <c r="R128" s="54"/>
      <c r="S128" s="55"/>
      <c r="T128" s="7"/>
      <c r="U128" s="54"/>
      <c r="V128" s="55"/>
      <c r="W128" s="7"/>
      <c r="X128" s="54"/>
      <c r="Y128" s="55"/>
      <c r="Z128" s="7"/>
      <c r="AA128" s="54"/>
      <c r="AB128" s="55"/>
      <c r="AC128" s="7"/>
      <c r="AD128" s="54"/>
      <c r="AE128" s="55"/>
      <c r="AF128" s="7"/>
      <c r="AG128" s="54"/>
      <c r="AH128" s="55"/>
      <c r="AI128" s="7"/>
      <c r="AJ128" s="54"/>
      <c r="AK128" s="55"/>
      <c r="AL128" s="7"/>
      <c r="AM128" s="54"/>
      <c r="AN128" s="55"/>
      <c r="AO128" s="7"/>
      <c r="AP128" s="54"/>
      <c r="AQ128" s="55"/>
      <c r="AR128" s="7"/>
      <c r="AS128" s="54"/>
      <c r="AT128" s="55"/>
      <c r="AV128" s="56"/>
      <c r="AW128" s="57"/>
      <c r="AX128" s="58"/>
    </row>
    <row r="129" spans="2:50" x14ac:dyDescent="0.25">
      <c r="B129" s="99"/>
      <c r="C129" s="72"/>
      <c r="D129" s="96"/>
      <c r="F129" s="96"/>
      <c r="H129" s="77"/>
      <c r="I129" s="78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V129" s="59"/>
      <c r="AW129" s="60"/>
      <c r="AX129" s="61"/>
    </row>
    <row r="130" spans="2:50" x14ac:dyDescent="0.25">
      <c r="B130" s="99"/>
      <c r="C130" s="72">
        <v>68</v>
      </c>
      <c r="D130" s="96" t="s">
        <v>158</v>
      </c>
      <c r="F130" s="96" t="s">
        <v>159</v>
      </c>
      <c r="H130" s="79">
        <v>0.95</v>
      </c>
      <c r="I130" s="78" t="s">
        <v>28</v>
      </c>
      <c r="K130" s="7"/>
      <c r="L130" s="54"/>
      <c r="M130" s="55"/>
      <c r="N130" s="7"/>
      <c r="O130" s="54"/>
      <c r="P130" s="55"/>
      <c r="Q130" s="7"/>
      <c r="R130" s="54"/>
      <c r="S130" s="55"/>
      <c r="T130" s="7"/>
      <c r="U130" s="54"/>
      <c r="V130" s="55"/>
      <c r="W130" s="7"/>
      <c r="X130" s="54"/>
      <c r="Y130" s="55"/>
      <c r="Z130" s="7"/>
      <c r="AA130" s="54"/>
      <c r="AB130" s="55"/>
      <c r="AC130" s="7"/>
      <c r="AD130" s="54"/>
      <c r="AE130" s="55"/>
      <c r="AF130" s="7"/>
      <c r="AG130" s="54"/>
      <c r="AH130" s="55"/>
      <c r="AI130" s="7"/>
      <c r="AJ130" s="54"/>
      <c r="AK130" s="55"/>
      <c r="AL130" s="7"/>
      <c r="AM130" s="54"/>
      <c r="AN130" s="55"/>
      <c r="AO130" s="7"/>
      <c r="AP130" s="54"/>
      <c r="AQ130" s="55"/>
      <c r="AR130" s="7"/>
      <c r="AS130" s="54"/>
      <c r="AT130" s="55"/>
      <c r="AV130" s="56"/>
      <c r="AW130" s="57"/>
      <c r="AX130" s="58"/>
    </row>
    <row r="131" spans="2:50" x14ac:dyDescent="0.25">
      <c r="B131" s="99"/>
      <c r="C131" s="72"/>
      <c r="D131" s="96"/>
      <c r="F131" s="96"/>
      <c r="H131" s="77"/>
      <c r="I131" s="78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V131" s="59"/>
      <c r="AW131" s="60"/>
      <c r="AX131" s="61"/>
    </row>
    <row r="132" spans="2:50" x14ac:dyDescent="0.25">
      <c r="B132" s="99"/>
      <c r="C132" s="72">
        <v>69</v>
      </c>
      <c r="D132" s="96" t="s">
        <v>160</v>
      </c>
      <c r="F132" s="96" t="s">
        <v>161</v>
      </c>
      <c r="H132" s="79">
        <v>0.9</v>
      </c>
      <c r="I132" s="78" t="s">
        <v>28</v>
      </c>
      <c r="K132" s="7"/>
      <c r="L132" s="54"/>
      <c r="M132" s="55"/>
      <c r="N132" s="7"/>
      <c r="O132" s="54"/>
      <c r="P132" s="55"/>
      <c r="Q132" s="7"/>
      <c r="R132" s="54"/>
      <c r="S132" s="55"/>
      <c r="T132" s="7"/>
      <c r="U132" s="54"/>
      <c r="V132" s="55"/>
      <c r="W132" s="7"/>
      <c r="X132" s="54"/>
      <c r="Y132" s="55"/>
      <c r="Z132" s="7"/>
      <c r="AA132" s="54"/>
      <c r="AB132" s="55"/>
      <c r="AC132" s="7"/>
      <c r="AD132" s="54"/>
      <c r="AE132" s="55"/>
      <c r="AF132" s="7"/>
      <c r="AG132" s="54"/>
      <c r="AH132" s="55"/>
      <c r="AI132" s="7"/>
      <c r="AJ132" s="54"/>
      <c r="AK132" s="55"/>
      <c r="AL132" s="7"/>
      <c r="AM132" s="54"/>
      <c r="AN132" s="55"/>
      <c r="AO132" s="7"/>
      <c r="AP132" s="54"/>
      <c r="AQ132" s="55"/>
      <c r="AR132" s="7"/>
      <c r="AS132" s="54"/>
      <c r="AT132" s="55"/>
      <c r="AV132" s="56"/>
      <c r="AW132" s="57"/>
      <c r="AX132" s="58"/>
    </row>
    <row r="133" spans="2:50" x14ac:dyDescent="0.25">
      <c r="B133" s="99"/>
      <c r="C133" s="72"/>
      <c r="D133" s="96"/>
      <c r="F133" s="96"/>
      <c r="H133" s="77"/>
      <c r="I133" s="78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V133" s="59"/>
      <c r="AW133" s="60"/>
      <c r="AX133" s="61"/>
    </row>
    <row r="134" spans="2:50" x14ac:dyDescent="0.25">
      <c r="B134" s="99"/>
      <c r="C134" s="72">
        <v>70</v>
      </c>
      <c r="D134" s="96" t="s">
        <v>162</v>
      </c>
      <c r="F134" s="96" t="s">
        <v>163</v>
      </c>
      <c r="H134" s="79">
        <v>0.95</v>
      </c>
      <c r="I134" s="78" t="s">
        <v>28</v>
      </c>
      <c r="K134" s="7"/>
      <c r="L134" s="54"/>
      <c r="M134" s="55"/>
      <c r="N134" s="7"/>
      <c r="O134" s="54"/>
      <c r="P134" s="55"/>
      <c r="Q134" s="7"/>
      <c r="R134" s="54"/>
      <c r="S134" s="55"/>
      <c r="T134" s="7"/>
      <c r="U134" s="54"/>
      <c r="V134" s="55"/>
      <c r="W134" s="7"/>
      <c r="X134" s="54"/>
      <c r="Y134" s="55"/>
      <c r="Z134" s="7"/>
      <c r="AA134" s="54"/>
      <c r="AB134" s="55"/>
      <c r="AC134" s="7"/>
      <c r="AD134" s="54"/>
      <c r="AE134" s="55"/>
      <c r="AF134" s="7"/>
      <c r="AG134" s="54"/>
      <c r="AH134" s="55"/>
      <c r="AI134" s="7"/>
      <c r="AJ134" s="54"/>
      <c r="AK134" s="55"/>
      <c r="AL134" s="7"/>
      <c r="AM134" s="54"/>
      <c r="AN134" s="55"/>
      <c r="AO134" s="7"/>
      <c r="AP134" s="54"/>
      <c r="AQ134" s="55"/>
      <c r="AR134" s="7"/>
      <c r="AS134" s="54"/>
      <c r="AT134" s="55"/>
      <c r="AV134" s="56"/>
      <c r="AW134" s="57"/>
      <c r="AX134" s="58"/>
    </row>
    <row r="135" spans="2:50" x14ac:dyDescent="0.25">
      <c r="B135" s="99"/>
      <c r="C135" s="72"/>
      <c r="D135" s="96"/>
      <c r="F135" s="96"/>
      <c r="H135" s="77"/>
      <c r="I135" s="78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V135" s="59"/>
      <c r="AW135" s="60"/>
      <c r="AX135" s="61"/>
    </row>
    <row r="136" spans="2:50" x14ac:dyDescent="0.25">
      <c r="B136" s="99"/>
      <c r="C136" s="72">
        <v>71</v>
      </c>
      <c r="D136" s="96" t="s">
        <v>164</v>
      </c>
      <c r="F136" s="96" t="s">
        <v>165</v>
      </c>
      <c r="H136" s="79">
        <v>0.95</v>
      </c>
      <c r="I136" s="78" t="s">
        <v>28</v>
      </c>
      <c r="K136" s="7"/>
      <c r="L136" s="54"/>
      <c r="M136" s="55"/>
      <c r="N136" s="7"/>
      <c r="O136" s="54"/>
      <c r="P136" s="55"/>
      <c r="Q136" s="7"/>
      <c r="R136" s="54"/>
      <c r="S136" s="55"/>
      <c r="T136" s="7"/>
      <c r="U136" s="54"/>
      <c r="V136" s="55"/>
      <c r="W136" s="7"/>
      <c r="X136" s="54"/>
      <c r="Y136" s="55"/>
      <c r="Z136" s="7"/>
      <c r="AA136" s="54"/>
      <c r="AB136" s="55"/>
      <c r="AC136" s="7"/>
      <c r="AD136" s="54"/>
      <c r="AE136" s="55"/>
      <c r="AF136" s="7"/>
      <c r="AG136" s="54"/>
      <c r="AH136" s="55"/>
      <c r="AI136" s="7"/>
      <c r="AJ136" s="54"/>
      <c r="AK136" s="55"/>
      <c r="AL136" s="7"/>
      <c r="AM136" s="54"/>
      <c r="AN136" s="55"/>
      <c r="AO136" s="7"/>
      <c r="AP136" s="54"/>
      <c r="AQ136" s="55"/>
      <c r="AR136" s="7"/>
      <c r="AS136" s="54"/>
      <c r="AT136" s="55"/>
      <c r="AV136" s="56"/>
      <c r="AW136" s="57"/>
      <c r="AX136" s="58"/>
    </row>
    <row r="137" spans="2:50" x14ac:dyDescent="0.25">
      <c r="B137" s="100"/>
      <c r="C137" s="72"/>
      <c r="D137" s="96"/>
      <c r="F137" s="96"/>
      <c r="H137" s="77"/>
      <c r="I137" s="78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V137" s="59"/>
      <c r="AW137" s="60"/>
      <c r="AX137" s="61"/>
    </row>
    <row r="138" spans="2:50" ht="6" customHeight="1" x14ac:dyDescent="0.25">
      <c r="I138" s="8"/>
    </row>
    <row r="139" spans="2:50" x14ac:dyDescent="0.25">
      <c r="B139" s="80" t="s">
        <v>166</v>
      </c>
      <c r="C139" s="70">
        <v>72</v>
      </c>
      <c r="D139" s="64" t="s">
        <v>167</v>
      </c>
      <c r="F139" s="64" t="s">
        <v>168</v>
      </c>
      <c r="H139" s="79">
        <v>0.98</v>
      </c>
      <c r="I139" s="78" t="s">
        <v>38</v>
      </c>
      <c r="K139" s="7"/>
      <c r="L139" s="54"/>
      <c r="M139" s="55"/>
      <c r="N139" s="7"/>
      <c r="O139" s="54"/>
      <c r="P139" s="55"/>
      <c r="Q139" s="7"/>
      <c r="R139" s="54"/>
      <c r="S139" s="55"/>
      <c r="T139" s="7"/>
      <c r="U139" s="54"/>
      <c r="V139" s="55"/>
      <c r="W139" s="7"/>
      <c r="X139" s="54"/>
      <c r="Y139" s="55"/>
      <c r="Z139" s="7"/>
      <c r="AA139" s="54"/>
      <c r="AB139" s="55"/>
      <c r="AC139" s="7"/>
      <c r="AD139" s="54"/>
      <c r="AE139" s="55"/>
      <c r="AF139" s="7"/>
      <c r="AG139" s="54"/>
      <c r="AH139" s="55"/>
      <c r="AI139" s="7"/>
      <c r="AJ139" s="54"/>
      <c r="AK139" s="55"/>
      <c r="AL139" s="7"/>
      <c r="AM139" s="54"/>
      <c r="AN139" s="55"/>
      <c r="AO139" s="7"/>
      <c r="AP139" s="54"/>
      <c r="AQ139" s="55"/>
      <c r="AR139" s="7"/>
      <c r="AS139" s="54"/>
      <c r="AT139" s="55"/>
      <c r="AV139" s="56"/>
      <c r="AW139" s="57"/>
      <c r="AX139" s="58"/>
    </row>
    <row r="140" spans="2:50" x14ac:dyDescent="0.25">
      <c r="B140" s="80"/>
      <c r="C140" s="70"/>
      <c r="D140" s="64"/>
      <c r="F140" s="64"/>
      <c r="H140" s="77"/>
      <c r="I140" s="78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V140" s="59"/>
      <c r="AW140" s="60"/>
      <c r="AX140" s="61"/>
    </row>
    <row r="141" spans="2:50" x14ac:dyDescent="0.25">
      <c r="B141" s="80"/>
      <c r="C141" s="70">
        <v>73</v>
      </c>
      <c r="D141" s="64" t="s">
        <v>169</v>
      </c>
      <c r="F141" s="64" t="s">
        <v>170</v>
      </c>
      <c r="H141" s="79">
        <v>0.95</v>
      </c>
      <c r="I141" s="78" t="s">
        <v>28</v>
      </c>
      <c r="K141" s="7"/>
      <c r="L141" s="54"/>
      <c r="M141" s="55"/>
      <c r="N141" s="7"/>
      <c r="O141" s="54"/>
      <c r="P141" s="55"/>
      <c r="Q141" s="7"/>
      <c r="R141" s="54"/>
      <c r="S141" s="55"/>
      <c r="T141" s="7"/>
      <c r="U141" s="54"/>
      <c r="V141" s="55"/>
      <c r="W141" s="7"/>
      <c r="X141" s="54"/>
      <c r="Y141" s="55"/>
      <c r="Z141" s="7"/>
      <c r="AA141" s="54"/>
      <c r="AB141" s="55"/>
      <c r="AC141" s="7"/>
      <c r="AD141" s="54"/>
      <c r="AE141" s="55"/>
      <c r="AF141" s="7"/>
      <c r="AG141" s="54"/>
      <c r="AH141" s="55"/>
      <c r="AI141" s="7"/>
      <c r="AJ141" s="54"/>
      <c r="AK141" s="55"/>
      <c r="AL141" s="7"/>
      <c r="AM141" s="54"/>
      <c r="AN141" s="55"/>
      <c r="AO141" s="7"/>
      <c r="AP141" s="54"/>
      <c r="AQ141" s="55"/>
      <c r="AR141" s="7"/>
      <c r="AS141" s="54"/>
      <c r="AT141" s="55"/>
      <c r="AV141" s="56"/>
      <c r="AW141" s="57"/>
      <c r="AX141" s="58"/>
    </row>
    <row r="142" spans="2:50" x14ac:dyDescent="0.25">
      <c r="B142" s="80"/>
      <c r="C142" s="70"/>
      <c r="D142" s="64"/>
      <c r="F142" s="64"/>
      <c r="H142" s="77"/>
      <c r="I142" s="78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V142" s="59"/>
      <c r="AW142" s="60"/>
      <c r="AX142" s="61"/>
    </row>
    <row r="143" spans="2:50" x14ac:dyDescent="0.25">
      <c r="B143" s="80"/>
      <c r="C143" s="95">
        <v>74</v>
      </c>
      <c r="D143" s="65" t="s">
        <v>171</v>
      </c>
      <c r="F143" s="65" t="s">
        <v>172</v>
      </c>
      <c r="H143" s="66" t="s">
        <v>173</v>
      </c>
      <c r="I143" s="67" t="s">
        <v>28</v>
      </c>
      <c r="K143" s="7"/>
      <c r="L143" s="54"/>
      <c r="M143" s="55"/>
      <c r="N143" s="7"/>
      <c r="O143" s="54"/>
      <c r="P143" s="55"/>
      <c r="Q143" s="7"/>
      <c r="R143" s="54"/>
      <c r="S143" s="55"/>
      <c r="T143" s="7"/>
      <c r="U143" s="54"/>
      <c r="V143" s="55"/>
      <c r="W143" s="7"/>
      <c r="X143" s="54"/>
      <c r="Y143" s="55"/>
      <c r="Z143" s="7"/>
      <c r="AA143" s="54"/>
      <c r="AB143" s="55"/>
      <c r="AC143" s="7"/>
      <c r="AD143" s="54"/>
      <c r="AE143" s="55"/>
      <c r="AF143" s="7"/>
      <c r="AG143" s="54"/>
      <c r="AH143" s="55"/>
      <c r="AI143" s="7"/>
      <c r="AJ143" s="54"/>
      <c r="AK143" s="55"/>
      <c r="AL143" s="7"/>
      <c r="AM143" s="54"/>
      <c r="AN143" s="55"/>
      <c r="AO143" s="7"/>
      <c r="AP143" s="54"/>
      <c r="AQ143" s="55"/>
      <c r="AR143" s="7"/>
      <c r="AS143" s="54"/>
      <c r="AT143" s="55"/>
      <c r="AV143" s="56"/>
      <c r="AW143" s="57"/>
      <c r="AX143" s="58"/>
    </row>
    <row r="144" spans="2:50" x14ac:dyDescent="0.25">
      <c r="B144" s="80"/>
      <c r="C144" s="95"/>
      <c r="D144" s="65"/>
      <c r="F144" s="65"/>
      <c r="H144" s="66"/>
      <c r="I144" s="67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V144" s="59"/>
      <c r="AW144" s="60"/>
      <c r="AX144" s="61"/>
    </row>
    <row r="145" spans="2:50" x14ac:dyDescent="0.25">
      <c r="B145" s="80"/>
      <c r="C145" s="70">
        <v>75</v>
      </c>
      <c r="D145" s="64" t="s">
        <v>174</v>
      </c>
      <c r="F145" s="64" t="s">
        <v>175</v>
      </c>
      <c r="H145" s="77" t="s">
        <v>176</v>
      </c>
      <c r="I145" s="78" t="s">
        <v>28</v>
      </c>
      <c r="K145" s="7"/>
      <c r="L145" s="54"/>
      <c r="M145" s="55"/>
      <c r="N145" s="7"/>
      <c r="O145" s="54"/>
      <c r="P145" s="55"/>
      <c r="Q145" s="7"/>
      <c r="R145" s="54"/>
      <c r="S145" s="55"/>
      <c r="T145" s="7"/>
      <c r="U145" s="54"/>
      <c r="V145" s="55"/>
      <c r="W145" s="7"/>
      <c r="X145" s="54"/>
      <c r="Y145" s="55"/>
      <c r="Z145" s="7"/>
      <c r="AA145" s="54"/>
      <c r="AB145" s="55"/>
      <c r="AC145" s="7"/>
      <c r="AD145" s="54"/>
      <c r="AE145" s="55"/>
      <c r="AF145" s="7"/>
      <c r="AG145" s="54"/>
      <c r="AH145" s="55"/>
      <c r="AI145" s="7"/>
      <c r="AJ145" s="54"/>
      <c r="AK145" s="55"/>
      <c r="AL145" s="7"/>
      <c r="AM145" s="54"/>
      <c r="AN145" s="55"/>
      <c r="AO145" s="7"/>
      <c r="AP145" s="54"/>
      <c r="AQ145" s="55"/>
      <c r="AR145" s="7"/>
      <c r="AS145" s="54"/>
      <c r="AT145" s="55"/>
      <c r="AV145" s="56"/>
      <c r="AW145" s="57"/>
      <c r="AX145" s="58"/>
    </row>
    <row r="146" spans="2:50" x14ac:dyDescent="0.25">
      <c r="B146" s="80"/>
      <c r="C146" s="70"/>
      <c r="D146" s="64"/>
      <c r="F146" s="64"/>
      <c r="H146" s="77"/>
      <c r="I146" s="78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V146" s="59"/>
      <c r="AW146" s="60"/>
      <c r="AX146" s="61"/>
    </row>
    <row r="147" spans="2:50" x14ac:dyDescent="0.25">
      <c r="B147" s="80"/>
      <c r="C147" s="70">
        <v>76</v>
      </c>
      <c r="D147" s="64" t="s">
        <v>177</v>
      </c>
      <c r="F147" s="64" t="s">
        <v>178</v>
      </c>
      <c r="H147" s="77" t="s">
        <v>179</v>
      </c>
      <c r="I147" s="78" t="s">
        <v>28</v>
      </c>
      <c r="K147" s="7"/>
      <c r="L147" s="54"/>
      <c r="M147" s="55"/>
      <c r="N147" s="7"/>
      <c r="O147" s="54"/>
      <c r="P147" s="55"/>
      <c r="Q147" s="7"/>
      <c r="R147" s="54"/>
      <c r="S147" s="55"/>
      <c r="T147" s="7"/>
      <c r="U147" s="54"/>
      <c r="V147" s="55"/>
      <c r="W147" s="7"/>
      <c r="X147" s="54"/>
      <c r="Y147" s="55"/>
      <c r="Z147" s="7"/>
      <c r="AA147" s="54"/>
      <c r="AB147" s="55"/>
      <c r="AC147" s="7"/>
      <c r="AD147" s="54"/>
      <c r="AE147" s="55"/>
      <c r="AF147" s="7"/>
      <c r="AG147" s="54"/>
      <c r="AH147" s="55"/>
      <c r="AI147" s="7"/>
      <c r="AJ147" s="54"/>
      <c r="AK147" s="55"/>
      <c r="AL147" s="7"/>
      <c r="AM147" s="54"/>
      <c r="AN147" s="55"/>
      <c r="AO147" s="7"/>
      <c r="AP147" s="54"/>
      <c r="AQ147" s="55"/>
      <c r="AR147" s="7"/>
      <c r="AS147" s="54"/>
      <c r="AT147" s="55"/>
      <c r="AV147" s="56"/>
      <c r="AW147" s="57"/>
      <c r="AX147" s="58"/>
    </row>
    <row r="148" spans="2:50" x14ac:dyDescent="0.25">
      <c r="B148" s="80"/>
      <c r="C148" s="70"/>
      <c r="D148" s="64"/>
      <c r="F148" s="64"/>
      <c r="H148" s="77"/>
      <c r="I148" s="78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V148" s="59"/>
      <c r="AW148" s="60"/>
      <c r="AX148" s="61"/>
    </row>
    <row r="149" spans="2:50" x14ac:dyDescent="0.25">
      <c r="B149" s="80"/>
      <c r="C149" s="86">
        <v>77</v>
      </c>
      <c r="D149" s="92" t="s">
        <v>63</v>
      </c>
      <c r="F149" s="92" t="s">
        <v>180</v>
      </c>
      <c r="H149" s="88">
        <v>1</v>
      </c>
      <c r="I149" s="90" t="s">
        <v>28</v>
      </c>
      <c r="K149" s="7"/>
      <c r="L149" s="54"/>
      <c r="M149" s="55"/>
      <c r="N149" s="7"/>
      <c r="O149" s="54"/>
      <c r="P149" s="55"/>
      <c r="Q149" s="7"/>
      <c r="R149" s="54"/>
      <c r="S149" s="55"/>
      <c r="T149" s="7"/>
      <c r="U149" s="54"/>
      <c r="V149" s="55"/>
      <c r="W149" s="7"/>
      <c r="X149" s="54"/>
      <c r="Y149" s="55"/>
      <c r="Z149" s="7"/>
      <c r="AA149" s="54"/>
      <c r="AB149" s="55"/>
      <c r="AC149" s="7"/>
      <c r="AD149" s="54"/>
      <c r="AE149" s="55"/>
      <c r="AF149" s="7"/>
      <c r="AG149" s="54"/>
      <c r="AH149" s="55"/>
      <c r="AI149" s="7"/>
      <c r="AJ149" s="54"/>
      <c r="AK149" s="55"/>
      <c r="AL149" s="7"/>
      <c r="AM149" s="54"/>
      <c r="AN149" s="55"/>
      <c r="AO149" s="7"/>
      <c r="AP149" s="54"/>
      <c r="AQ149" s="55"/>
      <c r="AR149" s="7"/>
      <c r="AS149" s="54"/>
      <c r="AT149" s="55"/>
      <c r="AV149" s="56"/>
      <c r="AW149" s="57"/>
      <c r="AX149" s="58"/>
    </row>
    <row r="150" spans="2:50" x14ac:dyDescent="0.25">
      <c r="B150" s="80"/>
      <c r="C150" s="86"/>
      <c r="D150" s="92"/>
      <c r="F150" s="92"/>
      <c r="H150" s="89"/>
      <c r="I150" s="90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V150" s="59"/>
      <c r="AW150" s="60"/>
      <c r="AX150" s="61"/>
    </row>
    <row r="151" spans="2:50" ht="4.5" customHeight="1" x14ac:dyDescent="0.25">
      <c r="I151" s="8"/>
    </row>
    <row r="152" spans="2:50" x14ac:dyDescent="0.25">
      <c r="B152" s="62" t="s">
        <v>181</v>
      </c>
      <c r="C152" s="70">
        <v>78</v>
      </c>
      <c r="D152" s="64" t="s">
        <v>182</v>
      </c>
      <c r="F152" s="64" t="s">
        <v>183</v>
      </c>
      <c r="H152" s="77"/>
      <c r="I152" s="78" t="s">
        <v>28</v>
      </c>
      <c r="K152" s="7"/>
      <c r="L152" s="54"/>
      <c r="M152" s="55"/>
      <c r="N152" s="7"/>
      <c r="O152" s="54"/>
      <c r="P152" s="55"/>
      <c r="Q152" s="7"/>
      <c r="R152" s="54"/>
      <c r="S152" s="55"/>
      <c r="T152" s="7"/>
      <c r="U152" s="54"/>
      <c r="V152" s="55"/>
      <c r="W152" s="7"/>
      <c r="X152" s="54"/>
      <c r="Y152" s="55"/>
      <c r="Z152" s="7"/>
      <c r="AA152" s="54"/>
      <c r="AB152" s="55"/>
      <c r="AC152" s="7"/>
      <c r="AD152" s="54"/>
      <c r="AE152" s="55"/>
      <c r="AF152" s="7"/>
      <c r="AG152" s="54"/>
      <c r="AH152" s="55"/>
      <c r="AI152" s="7"/>
      <c r="AJ152" s="54"/>
      <c r="AK152" s="55"/>
      <c r="AL152" s="7"/>
      <c r="AM152" s="54"/>
      <c r="AN152" s="55"/>
      <c r="AO152" s="7"/>
      <c r="AP152" s="54"/>
      <c r="AQ152" s="55"/>
      <c r="AR152" s="7"/>
      <c r="AS152" s="54"/>
      <c r="AT152" s="55"/>
      <c r="AV152" s="56"/>
      <c r="AW152" s="57"/>
      <c r="AX152" s="58"/>
    </row>
    <row r="153" spans="2:50" x14ac:dyDescent="0.25">
      <c r="B153" s="62"/>
      <c r="C153" s="70"/>
      <c r="D153" s="64"/>
      <c r="F153" s="64"/>
      <c r="H153" s="77"/>
      <c r="I153" s="78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V153" s="59"/>
      <c r="AW153" s="60"/>
      <c r="AX153" s="61"/>
    </row>
    <row r="154" spans="2:50" x14ac:dyDescent="0.25">
      <c r="B154" s="62"/>
      <c r="C154" s="77">
        <v>79</v>
      </c>
      <c r="D154" s="81" t="s">
        <v>184</v>
      </c>
      <c r="F154" s="81" t="s">
        <v>185</v>
      </c>
      <c r="H154" s="77"/>
      <c r="I154" s="78" t="s">
        <v>28</v>
      </c>
      <c r="K154" s="7"/>
      <c r="L154" s="54"/>
      <c r="M154" s="55"/>
      <c r="N154" s="7"/>
      <c r="O154" s="54"/>
      <c r="P154" s="55"/>
      <c r="Q154" s="7"/>
      <c r="R154" s="54"/>
      <c r="S154" s="55"/>
      <c r="T154" s="7"/>
      <c r="U154" s="54"/>
      <c r="V154" s="55"/>
      <c r="W154" s="7"/>
      <c r="X154" s="54"/>
      <c r="Y154" s="55"/>
      <c r="Z154" s="7"/>
      <c r="AA154" s="54"/>
      <c r="AB154" s="55"/>
      <c r="AC154" s="7"/>
      <c r="AD154" s="54"/>
      <c r="AE154" s="55"/>
      <c r="AF154" s="7"/>
      <c r="AG154" s="54"/>
      <c r="AH154" s="55"/>
      <c r="AI154" s="7"/>
      <c r="AJ154" s="54"/>
      <c r="AK154" s="55"/>
      <c r="AL154" s="7"/>
      <c r="AM154" s="54"/>
      <c r="AN154" s="55"/>
      <c r="AO154" s="7"/>
      <c r="AP154" s="54"/>
      <c r="AQ154" s="55"/>
      <c r="AR154" s="7"/>
      <c r="AS154" s="54"/>
      <c r="AT154" s="55"/>
      <c r="AV154" s="56"/>
      <c r="AW154" s="57"/>
      <c r="AX154" s="58"/>
    </row>
    <row r="155" spans="2:50" x14ac:dyDescent="0.25">
      <c r="B155" s="62"/>
      <c r="C155" s="77"/>
      <c r="D155" s="81"/>
      <c r="F155" s="81"/>
      <c r="H155" s="77"/>
      <c r="I155" s="78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V155" s="59"/>
      <c r="AW155" s="60"/>
      <c r="AX155" s="61"/>
    </row>
    <row r="156" spans="2:50" ht="5.25" customHeight="1" x14ac:dyDescent="0.25">
      <c r="I156" s="8"/>
    </row>
    <row r="157" spans="2:50" x14ac:dyDescent="0.25">
      <c r="B157" s="62" t="s">
        <v>273</v>
      </c>
      <c r="C157" s="72">
        <v>80</v>
      </c>
      <c r="D157" s="83" t="s">
        <v>186</v>
      </c>
      <c r="F157" s="83" t="s">
        <v>187</v>
      </c>
      <c r="H157" s="79">
        <v>0.95</v>
      </c>
      <c r="I157" s="78" t="s">
        <v>28</v>
      </c>
      <c r="K157" s="7"/>
      <c r="L157" s="54"/>
      <c r="M157" s="55"/>
      <c r="N157" s="7"/>
      <c r="O157" s="54"/>
      <c r="P157" s="55"/>
      <c r="Q157" s="7"/>
      <c r="R157" s="54"/>
      <c r="S157" s="55"/>
      <c r="T157" s="7"/>
      <c r="U157" s="54"/>
      <c r="V157" s="55"/>
      <c r="W157" s="7"/>
      <c r="X157" s="54"/>
      <c r="Y157" s="55"/>
      <c r="Z157" s="7"/>
      <c r="AA157" s="54"/>
      <c r="AB157" s="55"/>
      <c r="AC157" s="7"/>
      <c r="AD157" s="54"/>
      <c r="AE157" s="55"/>
      <c r="AF157" s="7"/>
      <c r="AG157" s="54"/>
      <c r="AH157" s="55"/>
      <c r="AI157" s="7"/>
      <c r="AJ157" s="54"/>
      <c r="AK157" s="55"/>
      <c r="AL157" s="7"/>
      <c r="AM157" s="54"/>
      <c r="AN157" s="55"/>
      <c r="AO157" s="7"/>
      <c r="AP157" s="54"/>
      <c r="AQ157" s="55"/>
      <c r="AR157" s="7"/>
      <c r="AS157" s="54"/>
      <c r="AT157" s="55"/>
      <c r="AV157" s="56"/>
      <c r="AW157" s="57"/>
      <c r="AX157" s="58"/>
    </row>
    <row r="158" spans="2:50" x14ac:dyDescent="0.25">
      <c r="B158" s="62"/>
      <c r="C158" s="72"/>
      <c r="D158" s="83"/>
      <c r="F158" s="83"/>
      <c r="H158" s="77"/>
      <c r="I158" s="78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V158" s="59"/>
      <c r="AW158" s="60"/>
      <c r="AX158" s="61"/>
    </row>
    <row r="159" spans="2:50" x14ac:dyDescent="0.25">
      <c r="B159" s="62"/>
      <c r="C159" s="93">
        <v>81</v>
      </c>
      <c r="D159" s="94" t="s">
        <v>188</v>
      </c>
      <c r="F159" s="94" t="s">
        <v>189</v>
      </c>
      <c r="H159" s="88">
        <v>0.55000000000000004</v>
      </c>
      <c r="I159" s="90" t="s">
        <v>28</v>
      </c>
      <c r="K159" s="7"/>
      <c r="L159" s="54"/>
      <c r="M159" s="55"/>
      <c r="N159" s="7"/>
      <c r="O159" s="54"/>
      <c r="P159" s="55"/>
      <c r="Q159" s="7"/>
      <c r="R159" s="54"/>
      <c r="S159" s="55"/>
      <c r="T159" s="7"/>
      <c r="U159" s="54"/>
      <c r="V159" s="55"/>
      <c r="W159" s="7"/>
      <c r="X159" s="54"/>
      <c r="Y159" s="55"/>
      <c r="Z159" s="7"/>
      <c r="AA159" s="54"/>
      <c r="AB159" s="55"/>
      <c r="AC159" s="7"/>
      <c r="AD159" s="54"/>
      <c r="AE159" s="55"/>
      <c r="AF159" s="7"/>
      <c r="AG159" s="54"/>
      <c r="AH159" s="55"/>
      <c r="AI159" s="7"/>
      <c r="AJ159" s="54"/>
      <c r="AK159" s="55"/>
      <c r="AL159" s="7"/>
      <c r="AM159" s="54"/>
      <c r="AN159" s="55"/>
      <c r="AO159" s="7"/>
      <c r="AP159" s="54"/>
      <c r="AQ159" s="55"/>
      <c r="AR159" s="7"/>
      <c r="AS159" s="54"/>
      <c r="AT159" s="55"/>
      <c r="AV159" s="56"/>
      <c r="AW159" s="57"/>
      <c r="AX159" s="58"/>
    </row>
    <row r="160" spans="2:50" x14ac:dyDescent="0.25">
      <c r="B160" s="62"/>
      <c r="C160" s="93"/>
      <c r="D160" s="94"/>
      <c r="F160" s="94"/>
      <c r="H160" s="89"/>
      <c r="I160" s="90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V160" s="59"/>
      <c r="AW160" s="60"/>
      <c r="AX160" s="61"/>
    </row>
    <row r="161" spans="2:50" ht="7.5" customHeight="1" x14ac:dyDescent="0.25">
      <c r="I161" s="8"/>
    </row>
    <row r="162" spans="2:50" x14ac:dyDescent="0.25">
      <c r="B162" s="62" t="s">
        <v>190</v>
      </c>
      <c r="C162" s="70">
        <v>82</v>
      </c>
      <c r="D162" s="83" t="s">
        <v>191</v>
      </c>
      <c r="F162" s="83" t="s">
        <v>192</v>
      </c>
      <c r="H162" s="79">
        <v>0.95</v>
      </c>
      <c r="I162" s="78" t="s">
        <v>38</v>
      </c>
      <c r="K162" s="7"/>
      <c r="L162" s="54"/>
      <c r="M162" s="55"/>
      <c r="N162" s="7"/>
      <c r="O162" s="54"/>
      <c r="P162" s="55"/>
      <c r="Q162" s="7"/>
      <c r="R162" s="54"/>
      <c r="S162" s="55"/>
      <c r="T162" s="7"/>
      <c r="U162" s="54"/>
      <c r="V162" s="55"/>
      <c r="W162" s="7"/>
      <c r="X162" s="54"/>
      <c r="Y162" s="55"/>
      <c r="Z162" s="7"/>
      <c r="AA162" s="54"/>
      <c r="AB162" s="55"/>
      <c r="AC162" s="7"/>
      <c r="AD162" s="54"/>
      <c r="AE162" s="55"/>
      <c r="AF162" s="7"/>
      <c r="AG162" s="54"/>
      <c r="AH162" s="55"/>
      <c r="AI162" s="7"/>
      <c r="AJ162" s="54"/>
      <c r="AK162" s="55"/>
      <c r="AL162" s="7"/>
      <c r="AM162" s="54"/>
      <c r="AN162" s="55"/>
      <c r="AO162" s="7"/>
      <c r="AP162" s="54"/>
      <c r="AQ162" s="55"/>
      <c r="AR162" s="7"/>
      <c r="AS162" s="54"/>
      <c r="AT162" s="55"/>
      <c r="AV162" s="56"/>
      <c r="AW162" s="57"/>
      <c r="AX162" s="58"/>
    </row>
    <row r="163" spans="2:50" x14ac:dyDescent="0.25">
      <c r="B163" s="62"/>
      <c r="C163" s="70"/>
      <c r="D163" s="83"/>
      <c r="F163" s="83"/>
      <c r="H163" s="77"/>
      <c r="I163" s="78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V163" s="59"/>
      <c r="AW163" s="60"/>
      <c r="AX163" s="61"/>
    </row>
    <row r="164" spans="2:50" x14ac:dyDescent="0.25">
      <c r="B164" s="62"/>
      <c r="C164" s="70">
        <v>83</v>
      </c>
      <c r="D164" s="83" t="s">
        <v>193</v>
      </c>
      <c r="F164" s="83" t="s">
        <v>194</v>
      </c>
      <c r="H164" s="79">
        <v>0.9</v>
      </c>
      <c r="I164" s="78" t="s">
        <v>28</v>
      </c>
      <c r="K164" s="7"/>
      <c r="L164" s="54"/>
      <c r="M164" s="55"/>
      <c r="N164" s="7"/>
      <c r="O164" s="54"/>
      <c r="P164" s="55"/>
      <c r="Q164" s="7"/>
      <c r="R164" s="54"/>
      <c r="S164" s="55"/>
      <c r="T164" s="7"/>
      <c r="U164" s="54"/>
      <c r="V164" s="55"/>
      <c r="W164" s="7"/>
      <c r="X164" s="54"/>
      <c r="Y164" s="55"/>
      <c r="Z164" s="7"/>
      <c r="AA164" s="54"/>
      <c r="AB164" s="55"/>
      <c r="AC164" s="7"/>
      <c r="AD164" s="54"/>
      <c r="AE164" s="55"/>
      <c r="AF164" s="7"/>
      <c r="AG164" s="54"/>
      <c r="AH164" s="55"/>
      <c r="AI164" s="7"/>
      <c r="AJ164" s="54"/>
      <c r="AK164" s="55"/>
      <c r="AL164" s="7"/>
      <c r="AM164" s="54"/>
      <c r="AN164" s="55"/>
      <c r="AO164" s="7"/>
      <c r="AP164" s="54"/>
      <c r="AQ164" s="55"/>
      <c r="AR164" s="7"/>
      <c r="AS164" s="54"/>
      <c r="AT164" s="55"/>
      <c r="AV164" s="56"/>
      <c r="AW164" s="57"/>
      <c r="AX164" s="58"/>
    </row>
    <row r="165" spans="2:50" x14ac:dyDescent="0.25">
      <c r="B165" s="62"/>
      <c r="C165" s="70"/>
      <c r="D165" s="83"/>
      <c r="F165" s="83"/>
      <c r="H165" s="77"/>
      <c r="I165" s="78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V165" s="59"/>
      <c r="AW165" s="60"/>
      <c r="AX165" s="61"/>
    </row>
    <row r="166" spans="2:50" x14ac:dyDescent="0.25">
      <c r="B166" s="62"/>
      <c r="C166" s="70">
        <v>84</v>
      </c>
      <c r="D166" s="83" t="s">
        <v>195</v>
      </c>
      <c r="F166" s="83" t="s">
        <v>196</v>
      </c>
      <c r="H166" s="79">
        <v>0.85</v>
      </c>
      <c r="I166" s="78" t="s">
        <v>38</v>
      </c>
      <c r="K166" s="7"/>
      <c r="L166" s="54"/>
      <c r="M166" s="55"/>
      <c r="N166" s="7"/>
      <c r="O166" s="54"/>
      <c r="P166" s="55"/>
      <c r="Q166" s="7"/>
      <c r="R166" s="54"/>
      <c r="S166" s="55"/>
      <c r="T166" s="7"/>
      <c r="U166" s="54"/>
      <c r="V166" s="55"/>
      <c r="W166" s="7"/>
      <c r="X166" s="54"/>
      <c r="Y166" s="55"/>
      <c r="Z166" s="7"/>
      <c r="AA166" s="54"/>
      <c r="AB166" s="55"/>
      <c r="AC166" s="7"/>
      <c r="AD166" s="54"/>
      <c r="AE166" s="55"/>
      <c r="AF166" s="7"/>
      <c r="AG166" s="54"/>
      <c r="AH166" s="55"/>
      <c r="AI166" s="7"/>
      <c r="AJ166" s="54"/>
      <c r="AK166" s="55"/>
      <c r="AL166" s="7"/>
      <c r="AM166" s="54"/>
      <c r="AN166" s="55"/>
      <c r="AO166" s="7"/>
      <c r="AP166" s="54"/>
      <c r="AQ166" s="55"/>
      <c r="AR166" s="7"/>
      <c r="AS166" s="54"/>
      <c r="AT166" s="55"/>
      <c r="AV166" s="56"/>
      <c r="AW166" s="57"/>
      <c r="AX166" s="58"/>
    </row>
    <row r="167" spans="2:50" x14ac:dyDescent="0.25">
      <c r="B167" s="62"/>
      <c r="C167" s="70"/>
      <c r="D167" s="83"/>
      <c r="F167" s="83"/>
      <c r="H167" s="77"/>
      <c r="I167" s="78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V167" s="59"/>
      <c r="AW167" s="60"/>
      <c r="AX167" s="61"/>
    </row>
    <row r="168" spans="2:50" x14ac:dyDescent="0.25">
      <c r="B168" s="62"/>
      <c r="C168" s="70">
        <v>85</v>
      </c>
      <c r="D168" s="83" t="s">
        <v>197</v>
      </c>
      <c r="F168" s="83" t="s">
        <v>198</v>
      </c>
      <c r="H168" s="79">
        <v>0.85</v>
      </c>
      <c r="I168" s="78" t="s">
        <v>28</v>
      </c>
      <c r="K168" s="7"/>
      <c r="L168" s="54"/>
      <c r="M168" s="55"/>
      <c r="N168" s="7"/>
      <c r="O168" s="54"/>
      <c r="P168" s="55"/>
      <c r="Q168" s="7"/>
      <c r="R168" s="54"/>
      <c r="S168" s="55"/>
      <c r="T168" s="7"/>
      <c r="U168" s="54"/>
      <c r="V168" s="55"/>
      <c r="W168" s="7"/>
      <c r="X168" s="54"/>
      <c r="Y168" s="55"/>
      <c r="Z168" s="7"/>
      <c r="AA168" s="54"/>
      <c r="AB168" s="55"/>
      <c r="AC168" s="7"/>
      <c r="AD168" s="54"/>
      <c r="AE168" s="55"/>
      <c r="AF168" s="7"/>
      <c r="AG168" s="54"/>
      <c r="AH168" s="55"/>
      <c r="AI168" s="7"/>
      <c r="AJ168" s="54"/>
      <c r="AK168" s="55"/>
      <c r="AL168" s="7"/>
      <c r="AM168" s="54"/>
      <c r="AN168" s="55"/>
      <c r="AO168" s="7"/>
      <c r="AP168" s="54"/>
      <c r="AQ168" s="55"/>
      <c r="AR168" s="7"/>
      <c r="AS168" s="54"/>
      <c r="AT168" s="55"/>
      <c r="AV168" s="56"/>
      <c r="AW168" s="57"/>
      <c r="AX168" s="58"/>
    </row>
    <row r="169" spans="2:50" x14ac:dyDescent="0.25">
      <c r="B169" s="62"/>
      <c r="C169" s="70"/>
      <c r="D169" s="83"/>
      <c r="F169" s="83"/>
      <c r="H169" s="77"/>
      <c r="I169" s="78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V169" s="59"/>
      <c r="AW169" s="60"/>
      <c r="AX169" s="61"/>
    </row>
    <row r="170" spans="2:50" x14ac:dyDescent="0.25">
      <c r="B170" s="62"/>
      <c r="C170" s="70">
        <v>86</v>
      </c>
      <c r="D170" s="83" t="s">
        <v>199</v>
      </c>
      <c r="F170" s="83" t="s">
        <v>200</v>
      </c>
      <c r="H170" s="79">
        <v>0.85</v>
      </c>
      <c r="I170" s="78" t="s">
        <v>28</v>
      </c>
      <c r="K170" s="7"/>
      <c r="L170" s="54"/>
      <c r="M170" s="55"/>
      <c r="N170" s="7"/>
      <c r="O170" s="54"/>
      <c r="P170" s="55"/>
      <c r="Q170" s="7"/>
      <c r="R170" s="54"/>
      <c r="S170" s="55"/>
      <c r="T170" s="7"/>
      <c r="U170" s="54"/>
      <c r="V170" s="55"/>
      <c r="W170" s="7"/>
      <c r="X170" s="54"/>
      <c r="Y170" s="55"/>
      <c r="Z170" s="7"/>
      <c r="AA170" s="54"/>
      <c r="AB170" s="55"/>
      <c r="AC170" s="7"/>
      <c r="AD170" s="54"/>
      <c r="AE170" s="55"/>
      <c r="AF170" s="7"/>
      <c r="AG170" s="54"/>
      <c r="AH170" s="55"/>
      <c r="AI170" s="7"/>
      <c r="AJ170" s="54"/>
      <c r="AK170" s="55"/>
      <c r="AL170" s="7"/>
      <c r="AM170" s="54"/>
      <c r="AN170" s="55"/>
      <c r="AO170" s="7"/>
      <c r="AP170" s="54"/>
      <c r="AQ170" s="55"/>
      <c r="AR170" s="7"/>
      <c r="AS170" s="54"/>
      <c r="AT170" s="55"/>
      <c r="AV170" s="56"/>
      <c r="AW170" s="57"/>
      <c r="AX170" s="58"/>
    </row>
    <row r="171" spans="2:50" x14ac:dyDescent="0.25">
      <c r="B171" s="62"/>
      <c r="C171" s="70"/>
      <c r="D171" s="83"/>
      <c r="F171" s="83"/>
      <c r="H171" s="77"/>
      <c r="I171" s="78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V171" s="59"/>
      <c r="AW171" s="60"/>
      <c r="AX171" s="61"/>
    </row>
    <row r="172" spans="2:50" ht="6.75" customHeight="1" x14ac:dyDescent="0.25">
      <c r="I172" s="8"/>
    </row>
    <row r="173" spans="2:50" x14ac:dyDescent="0.25">
      <c r="B173" s="62" t="s">
        <v>201</v>
      </c>
      <c r="C173" s="70">
        <v>87</v>
      </c>
      <c r="D173" s="64" t="s">
        <v>202</v>
      </c>
      <c r="F173" s="64" t="s">
        <v>203</v>
      </c>
      <c r="H173" s="79">
        <v>0.95</v>
      </c>
      <c r="I173" s="78" t="s">
        <v>38</v>
      </c>
      <c r="K173" s="7"/>
      <c r="L173" s="54"/>
      <c r="M173" s="55"/>
      <c r="N173" s="7"/>
      <c r="O173" s="54"/>
      <c r="P173" s="55"/>
      <c r="Q173" s="7"/>
      <c r="R173" s="54"/>
      <c r="S173" s="55"/>
      <c r="T173" s="7"/>
      <c r="U173" s="54"/>
      <c r="V173" s="55"/>
      <c r="W173" s="7"/>
      <c r="X173" s="54"/>
      <c r="Y173" s="55"/>
      <c r="Z173" s="7"/>
      <c r="AA173" s="54"/>
      <c r="AB173" s="55"/>
      <c r="AC173" s="7"/>
      <c r="AD173" s="54"/>
      <c r="AE173" s="55"/>
      <c r="AF173" s="7"/>
      <c r="AG173" s="54"/>
      <c r="AH173" s="55"/>
      <c r="AI173" s="7"/>
      <c r="AJ173" s="54"/>
      <c r="AK173" s="55"/>
      <c r="AL173" s="7"/>
      <c r="AM173" s="54"/>
      <c r="AN173" s="55"/>
      <c r="AO173" s="7"/>
      <c r="AP173" s="54"/>
      <c r="AQ173" s="55"/>
      <c r="AR173" s="7"/>
      <c r="AS173" s="54"/>
      <c r="AT173" s="55"/>
      <c r="AV173" s="56"/>
      <c r="AW173" s="57"/>
      <c r="AX173" s="58"/>
    </row>
    <row r="174" spans="2:50" x14ac:dyDescent="0.25">
      <c r="B174" s="62"/>
      <c r="C174" s="70"/>
      <c r="D174" s="64"/>
      <c r="F174" s="64"/>
      <c r="H174" s="77"/>
      <c r="I174" s="78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V174" s="59"/>
      <c r="AW174" s="60"/>
      <c r="AX174" s="61"/>
    </row>
    <row r="175" spans="2:50" x14ac:dyDescent="0.25">
      <c r="B175" s="62"/>
      <c r="C175" s="70">
        <v>88</v>
      </c>
      <c r="D175" s="64" t="s">
        <v>204</v>
      </c>
      <c r="F175" s="64" t="s">
        <v>205</v>
      </c>
      <c r="H175" s="79">
        <v>0.85</v>
      </c>
      <c r="I175" s="78" t="s">
        <v>28</v>
      </c>
      <c r="K175" s="7"/>
      <c r="L175" s="54"/>
      <c r="M175" s="55"/>
      <c r="N175" s="7"/>
      <c r="O175" s="54"/>
      <c r="P175" s="55"/>
      <c r="Q175" s="7"/>
      <c r="R175" s="54"/>
      <c r="S175" s="55"/>
      <c r="T175" s="7"/>
      <c r="U175" s="54"/>
      <c r="V175" s="55"/>
      <c r="W175" s="7"/>
      <c r="X175" s="54"/>
      <c r="Y175" s="55"/>
      <c r="Z175" s="7"/>
      <c r="AA175" s="54"/>
      <c r="AB175" s="55"/>
      <c r="AC175" s="7"/>
      <c r="AD175" s="54"/>
      <c r="AE175" s="55"/>
      <c r="AF175" s="7"/>
      <c r="AG175" s="54"/>
      <c r="AH175" s="55"/>
      <c r="AI175" s="7"/>
      <c r="AJ175" s="54"/>
      <c r="AK175" s="55"/>
      <c r="AL175" s="7"/>
      <c r="AM175" s="54"/>
      <c r="AN175" s="55"/>
      <c r="AO175" s="7"/>
      <c r="AP175" s="54"/>
      <c r="AQ175" s="55"/>
      <c r="AR175" s="7"/>
      <c r="AS175" s="54"/>
      <c r="AT175" s="55"/>
      <c r="AV175" s="56"/>
      <c r="AW175" s="57"/>
      <c r="AX175" s="58"/>
    </row>
    <row r="176" spans="2:50" x14ac:dyDescent="0.25">
      <c r="B176" s="62"/>
      <c r="C176" s="70"/>
      <c r="D176" s="64"/>
      <c r="F176" s="64"/>
      <c r="H176" s="77"/>
      <c r="I176" s="78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V176" s="59"/>
      <c r="AW176" s="60"/>
      <c r="AX176" s="61"/>
    </row>
    <row r="177" spans="2:50" ht="19.5" customHeight="1" x14ac:dyDescent="0.25">
      <c r="B177" s="62"/>
      <c r="C177" s="70">
        <v>89</v>
      </c>
      <c r="D177" s="64" t="s">
        <v>206</v>
      </c>
      <c r="F177" s="64" t="s">
        <v>207</v>
      </c>
      <c r="H177" s="79">
        <v>0.9</v>
      </c>
      <c r="I177" s="78" t="s">
        <v>28</v>
      </c>
      <c r="K177" s="7"/>
      <c r="L177" s="54"/>
      <c r="M177" s="55"/>
      <c r="N177" s="7"/>
      <c r="O177" s="54"/>
      <c r="P177" s="55"/>
      <c r="Q177" s="7"/>
      <c r="R177" s="54"/>
      <c r="S177" s="55"/>
      <c r="T177" s="7"/>
      <c r="U177" s="54"/>
      <c r="V177" s="55"/>
      <c r="W177" s="7"/>
      <c r="X177" s="54"/>
      <c r="Y177" s="55"/>
      <c r="Z177" s="7"/>
      <c r="AA177" s="54"/>
      <c r="AB177" s="55"/>
      <c r="AC177" s="7"/>
      <c r="AD177" s="54"/>
      <c r="AE177" s="55"/>
      <c r="AF177" s="7"/>
      <c r="AG177" s="54"/>
      <c r="AH177" s="55"/>
      <c r="AI177" s="7"/>
      <c r="AJ177" s="54"/>
      <c r="AK177" s="55"/>
      <c r="AL177" s="7"/>
      <c r="AM177" s="54"/>
      <c r="AN177" s="55"/>
      <c r="AO177" s="7"/>
      <c r="AP177" s="54"/>
      <c r="AQ177" s="55"/>
      <c r="AR177" s="7"/>
      <c r="AS177" s="54"/>
      <c r="AT177" s="55"/>
      <c r="AV177" s="56"/>
      <c r="AW177" s="57"/>
      <c r="AX177" s="58"/>
    </row>
    <row r="178" spans="2:50" ht="19.5" customHeight="1" x14ac:dyDescent="0.25">
      <c r="B178" s="62"/>
      <c r="C178" s="70"/>
      <c r="D178" s="64"/>
      <c r="F178" s="64"/>
      <c r="H178" s="77"/>
      <c r="I178" s="78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V178" s="59"/>
      <c r="AW178" s="60"/>
      <c r="AX178" s="61"/>
    </row>
    <row r="179" spans="2:50" ht="6.75" customHeight="1" x14ac:dyDescent="0.25">
      <c r="I179" s="8"/>
    </row>
    <row r="180" spans="2:50" x14ac:dyDescent="0.25">
      <c r="B180" s="62" t="s">
        <v>208</v>
      </c>
      <c r="C180" s="89">
        <v>90</v>
      </c>
      <c r="D180" s="92" t="s">
        <v>209</v>
      </c>
      <c r="F180" s="92" t="s">
        <v>210</v>
      </c>
      <c r="H180" s="88">
        <v>0.95</v>
      </c>
      <c r="I180" s="90" t="s">
        <v>38</v>
      </c>
      <c r="K180" s="7"/>
      <c r="L180" s="54"/>
      <c r="M180" s="55"/>
      <c r="N180" s="7"/>
      <c r="O180" s="54"/>
      <c r="P180" s="55"/>
      <c r="Q180" s="7"/>
      <c r="R180" s="54"/>
      <c r="S180" s="55"/>
      <c r="T180" s="7"/>
      <c r="U180" s="54"/>
      <c r="V180" s="55"/>
      <c r="W180" s="7"/>
      <c r="X180" s="54"/>
      <c r="Y180" s="55"/>
      <c r="Z180" s="7"/>
      <c r="AA180" s="54"/>
      <c r="AB180" s="55"/>
      <c r="AC180" s="7"/>
      <c r="AD180" s="54"/>
      <c r="AE180" s="55"/>
      <c r="AF180" s="7"/>
      <c r="AG180" s="54"/>
      <c r="AH180" s="55"/>
      <c r="AI180" s="7"/>
      <c r="AJ180" s="54"/>
      <c r="AK180" s="55"/>
      <c r="AL180" s="7"/>
      <c r="AM180" s="54"/>
      <c r="AN180" s="55"/>
      <c r="AO180" s="7"/>
      <c r="AP180" s="54"/>
      <c r="AQ180" s="55"/>
      <c r="AR180" s="7"/>
      <c r="AS180" s="54"/>
      <c r="AT180" s="55"/>
      <c r="AV180" s="56"/>
      <c r="AW180" s="57"/>
      <c r="AX180" s="58"/>
    </row>
    <row r="181" spans="2:50" x14ac:dyDescent="0.25">
      <c r="B181" s="62"/>
      <c r="C181" s="89"/>
      <c r="D181" s="92"/>
      <c r="F181" s="92"/>
      <c r="H181" s="89"/>
      <c r="I181" s="90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V181" s="59"/>
      <c r="AW181" s="60"/>
      <c r="AX181" s="61"/>
    </row>
    <row r="182" spans="2:50" ht="19.5" customHeight="1" x14ac:dyDescent="0.25">
      <c r="B182" s="62"/>
      <c r="C182" s="86">
        <v>91</v>
      </c>
      <c r="D182" s="87" t="s">
        <v>211</v>
      </c>
      <c r="F182" s="87" t="s">
        <v>212</v>
      </c>
      <c r="H182" s="88">
        <v>0.85</v>
      </c>
      <c r="I182" s="90" t="s">
        <v>28</v>
      </c>
      <c r="K182" s="7"/>
      <c r="L182" s="54"/>
      <c r="M182" s="55"/>
      <c r="N182" s="7"/>
      <c r="O182" s="54"/>
      <c r="P182" s="55"/>
      <c r="Q182" s="7"/>
      <c r="R182" s="54"/>
      <c r="S182" s="55"/>
      <c r="T182" s="7"/>
      <c r="U182" s="54"/>
      <c r="V182" s="55"/>
      <c r="W182" s="7"/>
      <c r="X182" s="54"/>
      <c r="Y182" s="55"/>
      <c r="Z182" s="7"/>
      <c r="AA182" s="54"/>
      <c r="AB182" s="55"/>
      <c r="AC182" s="7"/>
      <c r="AD182" s="54"/>
      <c r="AE182" s="55"/>
      <c r="AF182" s="7"/>
      <c r="AG182" s="54"/>
      <c r="AH182" s="55"/>
      <c r="AI182" s="7"/>
      <c r="AJ182" s="54"/>
      <c r="AK182" s="55"/>
      <c r="AL182" s="7"/>
      <c r="AM182" s="54"/>
      <c r="AN182" s="55"/>
      <c r="AO182" s="7"/>
      <c r="AP182" s="54"/>
      <c r="AQ182" s="55"/>
      <c r="AR182" s="7"/>
      <c r="AS182" s="54"/>
      <c r="AT182" s="55"/>
      <c r="AV182" s="56"/>
      <c r="AW182" s="57"/>
      <c r="AX182" s="58"/>
    </row>
    <row r="183" spans="2:50" ht="19.5" customHeight="1" x14ac:dyDescent="0.25">
      <c r="B183" s="62"/>
      <c r="C183" s="86"/>
      <c r="D183" s="87"/>
      <c r="F183" s="87"/>
      <c r="H183" s="89"/>
      <c r="I183" s="90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4"/>
      <c r="AA183" s="91"/>
      <c r="AB183" s="55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V183" s="59"/>
      <c r="AW183" s="60"/>
      <c r="AX183" s="61"/>
    </row>
    <row r="184" spans="2:50" ht="20.25" customHeight="1" x14ac:dyDescent="0.25">
      <c r="B184" s="62"/>
      <c r="C184" s="86">
        <v>92</v>
      </c>
      <c r="D184" s="87" t="s">
        <v>213</v>
      </c>
      <c r="F184" s="87" t="s">
        <v>274</v>
      </c>
      <c r="H184" s="88">
        <v>0.9</v>
      </c>
      <c r="I184" s="90" t="s">
        <v>28</v>
      </c>
      <c r="K184" s="7"/>
      <c r="L184" s="54"/>
      <c r="M184" s="55"/>
      <c r="N184" s="7"/>
      <c r="O184" s="54"/>
      <c r="P184" s="55"/>
      <c r="Q184" s="7"/>
      <c r="R184" s="54"/>
      <c r="S184" s="55"/>
      <c r="T184" s="7"/>
      <c r="U184" s="54"/>
      <c r="V184" s="55"/>
      <c r="W184" s="7"/>
      <c r="X184" s="54"/>
      <c r="Y184" s="55"/>
      <c r="Z184" s="7"/>
      <c r="AA184" s="54"/>
      <c r="AB184" s="55"/>
      <c r="AC184" s="7"/>
      <c r="AD184" s="54"/>
      <c r="AE184" s="55"/>
      <c r="AF184" s="7"/>
      <c r="AG184" s="54"/>
      <c r="AH184" s="55"/>
      <c r="AI184" s="7"/>
      <c r="AJ184" s="54"/>
      <c r="AK184" s="55"/>
      <c r="AL184" s="7"/>
      <c r="AM184" s="54"/>
      <c r="AN184" s="55"/>
      <c r="AO184" s="7"/>
      <c r="AP184" s="54"/>
      <c r="AQ184" s="55"/>
      <c r="AR184" s="7"/>
      <c r="AS184" s="54"/>
      <c r="AT184" s="55"/>
      <c r="AV184" s="56"/>
      <c r="AW184" s="57"/>
      <c r="AX184" s="58"/>
    </row>
    <row r="185" spans="2:50" ht="20.25" customHeight="1" x14ac:dyDescent="0.25">
      <c r="B185" s="62"/>
      <c r="C185" s="86"/>
      <c r="D185" s="87"/>
      <c r="F185" s="87"/>
      <c r="H185" s="89"/>
      <c r="I185" s="90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V185" s="59"/>
      <c r="AW185" s="60"/>
      <c r="AX185" s="61"/>
    </row>
    <row r="186" spans="2:50" ht="6.75" customHeight="1" x14ac:dyDescent="0.25">
      <c r="I186" s="8"/>
    </row>
    <row r="187" spans="2:50" x14ac:dyDescent="0.25">
      <c r="B187" s="62" t="s">
        <v>214</v>
      </c>
      <c r="C187" s="70">
        <v>93</v>
      </c>
      <c r="D187" s="64" t="s">
        <v>215</v>
      </c>
      <c r="F187" s="64" t="s">
        <v>216</v>
      </c>
      <c r="H187" s="79">
        <v>0.85</v>
      </c>
      <c r="I187" s="78" t="s">
        <v>28</v>
      </c>
      <c r="K187" s="7"/>
      <c r="L187" s="54"/>
      <c r="M187" s="55"/>
      <c r="N187" s="7"/>
      <c r="O187" s="54"/>
      <c r="P187" s="55"/>
      <c r="Q187" s="7"/>
      <c r="R187" s="54"/>
      <c r="S187" s="55"/>
      <c r="T187" s="7"/>
      <c r="U187" s="54"/>
      <c r="V187" s="55"/>
      <c r="W187" s="7"/>
      <c r="X187" s="54"/>
      <c r="Y187" s="55"/>
      <c r="Z187" s="7"/>
      <c r="AA187" s="54"/>
      <c r="AB187" s="55"/>
      <c r="AC187" s="7"/>
      <c r="AD187" s="54"/>
      <c r="AE187" s="55"/>
      <c r="AF187" s="7"/>
      <c r="AG187" s="54"/>
      <c r="AH187" s="55"/>
      <c r="AI187" s="7"/>
      <c r="AJ187" s="54"/>
      <c r="AK187" s="55"/>
      <c r="AL187" s="7"/>
      <c r="AM187" s="54"/>
      <c r="AN187" s="55"/>
      <c r="AO187" s="7"/>
      <c r="AP187" s="54"/>
      <c r="AQ187" s="55"/>
      <c r="AR187" s="7"/>
      <c r="AS187" s="54"/>
      <c r="AT187" s="55"/>
      <c r="AV187" s="56"/>
      <c r="AW187" s="57"/>
      <c r="AX187" s="58"/>
    </row>
    <row r="188" spans="2:50" x14ac:dyDescent="0.25">
      <c r="B188" s="62"/>
      <c r="C188" s="70"/>
      <c r="D188" s="64"/>
      <c r="F188" s="64"/>
      <c r="H188" s="77"/>
      <c r="I188" s="78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V188" s="59"/>
      <c r="AW188" s="60"/>
      <c r="AX188" s="61"/>
    </row>
    <row r="189" spans="2:50" x14ac:dyDescent="0.25">
      <c r="B189" s="62"/>
      <c r="C189" s="72">
        <v>94</v>
      </c>
      <c r="D189" s="64" t="s">
        <v>217</v>
      </c>
      <c r="F189" s="64" t="s">
        <v>218</v>
      </c>
      <c r="H189" s="79">
        <v>0.85</v>
      </c>
      <c r="I189" s="78" t="s">
        <v>28</v>
      </c>
      <c r="K189" s="7"/>
      <c r="L189" s="54"/>
      <c r="M189" s="55"/>
      <c r="N189" s="7"/>
      <c r="O189" s="54"/>
      <c r="P189" s="55"/>
      <c r="Q189" s="7"/>
      <c r="R189" s="54"/>
      <c r="S189" s="55"/>
      <c r="T189" s="7"/>
      <c r="U189" s="54"/>
      <c r="V189" s="55"/>
      <c r="W189" s="7"/>
      <c r="X189" s="54"/>
      <c r="Y189" s="55"/>
      <c r="Z189" s="7"/>
      <c r="AA189" s="54"/>
      <c r="AB189" s="55"/>
      <c r="AC189" s="7"/>
      <c r="AD189" s="54"/>
      <c r="AE189" s="55"/>
      <c r="AF189" s="7"/>
      <c r="AG189" s="54"/>
      <c r="AH189" s="55"/>
      <c r="AI189" s="7"/>
      <c r="AJ189" s="54"/>
      <c r="AK189" s="55"/>
      <c r="AL189" s="7"/>
      <c r="AM189" s="54"/>
      <c r="AN189" s="55"/>
      <c r="AO189" s="7"/>
      <c r="AP189" s="54"/>
      <c r="AQ189" s="55"/>
      <c r="AR189" s="7"/>
      <c r="AS189" s="54"/>
      <c r="AT189" s="55"/>
      <c r="AV189" s="56"/>
      <c r="AW189" s="57"/>
      <c r="AX189" s="58"/>
    </row>
    <row r="190" spans="2:50" x14ac:dyDescent="0.25">
      <c r="B190" s="62"/>
      <c r="C190" s="72"/>
      <c r="D190" s="64"/>
      <c r="F190" s="64"/>
      <c r="H190" s="77"/>
      <c r="I190" s="78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V190" s="59"/>
      <c r="AW190" s="60"/>
      <c r="AX190" s="61"/>
    </row>
    <row r="191" spans="2:50" x14ac:dyDescent="0.25">
      <c r="B191" s="62"/>
      <c r="C191" s="72">
        <v>95</v>
      </c>
      <c r="D191" s="64" t="s">
        <v>219</v>
      </c>
      <c r="F191" s="64" t="s">
        <v>220</v>
      </c>
      <c r="H191" s="79">
        <v>0.85</v>
      </c>
      <c r="I191" s="78" t="s">
        <v>28</v>
      </c>
      <c r="K191" s="7"/>
      <c r="L191" s="54"/>
      <c r="M191" s="55"/>
      <c r="N191" s="7"/>
      <c r="O191" s="54"/>
      <c r="P191" s="55"/>
      <c r="Q191" s="7"/>
      <c r="R191" s="54"/>
      <c r="S191" s="55"/>
      <c r="T191" s="7"/>
      <c r="U191" s="54"/>
      <c r="V191" s="55"/>
      <c r="W191" s="7"/>
      <c r="X191" s="54"/>
      <c r="Y191" s="55"/>
      <c r="Z191" s="7"/>
      <c r="AA191" s="54"/>
      <c r="AB191" s="55"/>
      <c r="AC191" s="7"/>
      <c r="AD191" s="54"/>
      <c r="AE191" s="55"/>
      <c r="AF191" s="7"/>
      <c r="AG191" s="54"/>
      <c r="AH191" s="55"/>
      <c r="AI191" s="7"/>
      <c r="AJ191" s="54"/>
      <c r="AK191" s="55"/>
      <c r="AL191" s="7"/>
      <c r="AM191" s="54"/>
      <c r="AN191" s="55"/>
      <c r="AO191" s="7"/>
      <c r="AP191" s="54"/>
      <c r="AQ191" s="55"/>
      <c r="AR191" s="7"/>
      <c r="AS191" s="54"/>
      <c r="AT191" s="55"/>
      <c r="AV191" s="56"/>
      <c r="AW191" s="57"/>
      <c r="AX191" s="58"/>
    </row>
    <row r="192" spans="2:50" x14ac:dyDescent="0.25">
      <c r="B192" s="62"/>
      <c r="C192" s="72"/>
      <c r="D192" s="64"/>
      <c r="F192" s="64"/>
      <c r="H192" s="77"/>
      <c r="I192" s="78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V192" s="59"/>
      <c r="AW192" s="60"/>
      <c r="AX192" s="61"/>
    </row>
    <row r="193" spans="2:50" x14ac:dyDescent="0.25">
      <c r="B193" s="62"/>
      <c r="C193" s="70">
        <v>96</v>
      </c>
      <c r="D193" s="83" t="s">
        <v>221</v>
      </c>
      <c r="F193" s="84" t="s">
        <v>222</v>
      </c>
      <c r="H193" s="79">
        <v>0.85</v>
      </c>
      <c r="I193" s="78" t="s">
        <v>28</v>
      </c>
      <c r="K193" s="7"/>
      <c r="L193" s="54"/>
      <c r="M193" s="55"/>
      <c r="N193" s="7"/>
      <c r="O193" s="54"/>
      <c r="P193" s="55"/>
      <c r="Q193" s="7"/>
      <c r="R193" s="54"/>
      <c r="S193" s="55"/>
      <c r="T193" s="7"/>
      <c r="U193" s="54"/>
      <c r="V193" s="55"/>
      <c r="W193" s="7"/>
      <c r="X193" s="54"/>
      <c r="Y193" s="55"/>
      <c r="Z193" s="7"/>
      <c r="AA193" s="54"/>
      <c r="AB193" s="55"/>
      <c r="AC193" s="7"/>
      <c r="AD193" s="54"/>
      <c r="AE193" s="55"/>
      <c r="AF193" s="7"/>
      <c r="AG193" s="54"/>
      <c r="AH193" s="55"/>
      <c r="AI193" s="7"/>
      <c r="AJ193" s="54"/>
      <c r="AK193" s="55"/>
      <c r="AL193" s="7"/>
      <c r="AM193" s="54"/>
      <c r="AN193" s="55"/>
      <c r="AO193" s="7"/>
      <c r="AP193" s="54"/>
      <c r="AQ193" s="55"/>
      <c r="AR193" s="7"/>
      <c r="AS193" s="54"/>
      <c r="AT193" s="55"/>
      <c r="AV193" s="56"/>
      <c r="AW193" s="57"/>
      <c r="AX193" s="58"/>
    </row>
    <row r="194" spans="2:50" x14ac:dyDescent="0.25">
      <c r="B194" s="62"/>
      <c r="C194" s="70"/>
      <c r="D194" s="83"/>
      <c r="F194" s="85"/>
      <c r="H194" s="77"/>
      <c r="I194" s="78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V194" s="59"/>
      <c r="AW194" s="60"/>
      <c r="AX194" s="61"/>
    </row>
    <row r="195" spans="2:50" ht="7.5" customHeight="1" x14ac:dyDescent="0.25">
      <c r="I195" s="8"/>
    </row>
    <row r="196" spans="2:50" x14ac:dyDescent="0.25">
      <c r="B196" s="80" t="s">
        <v>223</v>
      </c>
      <c r="C196" s="70">
        <v>97</v>
      </c>
      <c r="D196" s="81" t="s">
        <v>224</v>
      </c>
      <c r="F196" s="82" t="s">
        <v>225</v>
      </c>
      <c r="H196" s="79">
        <v>0.5</v>
      </c>
      <c r="I196" s="78" t="s">
        <v>38</v>
      </c>
      <c r="K196" s="9"/>
      <c r="L196" s="54"/>
      <c r="M196" s="55"/>
      <c r="N196" s="9"/>
      <c r="O196" s="54"/>
      <c r="P196" s="55"/>
      <c r="Q196" s="9"/>
      <c r="R196" s="54"/>
      <c r="S196" s="55"/>
      <c r="T196" s="9"/>
      <c r="U196" s="54"/>
      <c r="V196" s="55"/>
      <c r="W196" s="9"/>
      <c r="X196" s="54"/>
      <c r="Y196" s="55"/>
      <c r="Z196" s="9"/>
      <c r="AA196" s="54"/>
      <c r="AB196" s="55"/>
      <c r="AC196" s="9"/>
      <c r="AD196" s="54"/>
      <c r="AE196" s="55"/>
      <c r="AF196" s="9"/>
      <c r="AG196" s="54"/>
      <c r="AH196" s="55"/>
      <c r="AI196" s="9"/>
      <c r="AJ196" s="54"/>
      <c r="AK196" s="55"/>
      <c r="AL196" s="9"/>
      <c r="AM196" s="54"/>
      <c r="AN196" s="55"/>
      <c r="AO196" s="9"/>
      <c r="AP196" s="54"/>
      <c r="AQ196" s="55"/>
      <c r="AR196" s="9"/>
      <c r="AS196" s="54"/>
      <c r="AT196" s="55"/>
      <c r="AV196" s="56"/>
      <c r="AW196" s="57"/>
      <c r="AX196" s="58"/>
    </row>
    <row r="197" spans="2:50" x14ac:dyDescent="0.25">
      <c r="B197" s="80"/>
      <c r="C197" s="70"/>
      <c r="D197" s="81"/>
      <c r="F197" s="82"/>
      <c r="H197" s="77"/>
      <c r="I197" s="78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V197" s="59"/>
      <c r="AW197" s="60"/>
      <c r="AX197" s="61"/>
    </row>
    <row r="198" spans="2:50" x14ac:dyDescent="0.25">
      <c r="B198" s="80"/>
      <c r="C198" s="70">
        <v>98</v>
      </c>
      <c r="D198" s="64" t="s">
        <v>226</v>
      </c>
      <c r="F198" s="65" t="s">
        <v>227</v>
      </c>
      <c r="H198" s="79">
        <v>0.5</v>
      </c>
      <c r="I198" s="78" t="s">
        <v>38</v>
      </c>
      <c r="K198" s="7"/>
      <c r="L198" s="54"/>
      <c r="M198" s="55"/>
      <c r="N198" s="7"/>
      <c r="O198" s="54"/>
      <c r="P198" s="55"/>
      <c r="Q198" s="7"/>
      <c r="R198" s="54"/>
      <c r="S198" s="55"/>
      <c r="T198" s="7"/>
      <c r="U198" s="54"/>
      <c r="V198" s="55"/>
      <c r="W198" s="7"/>
      <c r="X198" s="54"/>
      <c r="Y198" s="55"/>
      <c r="Z198" s="7"/>
      <c r="AA198" s="54"/>
      <c r="AB198" s="55"/>
      <c r="AC198" s="7"/>
      <c r="AD198" s="54"/>
      <c r="AE198" s="55"/>
      <c r="AF198" s="7"/>
      <c r="AG198" s="54"/>
      <c r="AH198" s="55"/>
      <c r="AI198" s="7"/>
      <c r="AJ198" s="54"/>
      <c r="AK198" s="55"/>
      <c r="AL198" s="7"/>
      <c r="AM198" s="54"/>
      <c r="AN198" s="55"/>
      <c r="AO198" s="7"/>
      <c r="AP198" s="54"/>
      <c r="AQ198" s="55"/>
      <c r="AR198" s="7"/>
      <c r="AS198" s="54"/>
      <c r="AT198" s="55"/>
      <c r="AV198" s="56"/>
      <c r="AW198" s="57"/>
      <c r="AX198" s="58"/>
    </row>
    <row r="199" spans="2:50" x14ac:dyDescent="0.25">
      <c r="B199" s="80"/>
      <c r="C199" s="70"/>
      <c r="D199" s="64"/>
      <c r="F199" s="65"/>
      <c r="H199" s="77"/>
      <c r="I199" s="78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V199" s="59"/>
      <c r="AW199" s="60"/>
      <c r="AX199" s="61"/>
    </row>
    <row r="200" spans="2:50" x14ac:dyDescent="0.25">
      <c r="B200" s="80"/>
      <c r="C200" s="70">
        <v>99</v>
      </c>
      <c r="D200" s="64" t="s">
        <v>228</v>
      </c>
      <c r="F200" s="65" t="s">
        <v>229</v>
      </c>
      <c r="H200" s="79">
        <v>0.5</v>
      </c>
      <c r="I200" s="78" t="s">
        <v>38</v>
      </c>
      <c r="K200" s="7"/>
      <c r="L200" s="54"/>
      <c r="M200" s="55"/>
      <c r="N200" s="7"/>
      <c r="O200" s="54"/>
      <c r="P200" s="55"/>
      <c r="Q200" s="7"/>
      <c r="R200" s="54"/>
      <c r="S200" s="55"/>
      <c r="T200" s="7"/>
      <c r="U200" s="54"/>
      <c r="V200" s="55"/>
      <c r="W200" s="7"/>
      <c r="X200" s="54"/>
      <c r="Y200" s="55"/>
      <c r="Z200" s="7"/>
      <c r="AA200" s="54"/>
      <c r="AB200" s="55"/>
      <c r="AC200" s="7"/>
      <c r="AD200" s="54"/>
      <c r="AE200" s="55"/>
      <c r="AF200" s="7"/>
      <c r="AG200" s="54"/>
      <c r="AH200" s="55"/>
      <c r="AI200" s="7"/>
      <c r="AJ200" s="54"/>
      <c r="AK200" s="55"/>
      <c r="AL200" s="7"/>
      <c r="AM200" s="54"/>
      <c r="AN200" s="55"/>
      <c r="AO200" s="7"/>
      <c r="AP200" s="54"/>
      <c r="AQ200" s="55"/>
      <c r="AR200" s="7"/>
      <c r="AS200" s="54"/>
      <c r="AT200" s="55"/>
      <c r="AV200" s="56"/>
      <c r="AW200" s="57"/>
      <c r="AX200" s="58"/>
    </row>
    <row r="201" spans="2:50" x14ac:dyDescent="0.25">
      <c r="B201" s="80"/>
      <c r="C201" s="70"/>
      <c r="D201" s="64"/>
      <c r="F201" s="65"/>
      <c r="H201" s="77"/>
      <c r="I201" s="78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V201" s="59"/>
      <c r="AW201" s="60"/>
      <c r="AX201" s="61"/>
    </row>
    <row r="202" spans="2:50" ht="11.25" customHeight="1" x14ac:dyDescent="0.25">
      <c r="B202" s="80"/>
      <c r="C202" s="70">
        <v>100</v>
      </c>
      <c r="D202" s="64" t="s">
        <v>230</v>
      </c>
      <c r="F202" s="64" t="s">
        <v>231</v>
      </c>
      <c r="H202" s="77"/>
      <c r="I202" s="78" t="s">
        <v>38</v>
      </c>
      <c r="K202" s="7"/>
      <c r="L202" s="54"/>
      <c r="M202" s="55"/>
      <c r="N202" s="7"/>
      <c r="O202" s="54"/>
      <c r="P202" s="55"/>
      <c r="Q202" s="7"/>
      <c r="R202" s="54"/>
      <c r="S202" s="55"/>
      <c r="T202" s="7"/>
      <c r="U202" s="54"/>
      <c r="V202" s="55"/>
      <c r="W202" s="7"/>
      <c r="X202" s="54"/>
      <c r="Y202" s="55"/>
      <c r="Z202" s="7"/>
      <c r="AA202" s="54"/>
      <c r="AB202" s="55"/>
      <c r="AC202" s="7"/>
      <c r="AD202" s="54"/>
      <c r="AE202" s="55"/>
      <c r="AF202" s="7"/>
      <c r="AG202" s="54"/>
      <c r="AH202" s="55"/>
      <c r="AI202" s="7"/>
      <c r="AJ202" s="54"/>
      <c r="AK202" s="55"/>
      <c r="AL202" s="7"/>
      <c r="AM202" s="54"/>
      <c r="AN202" s="55"/>
      <c r="AO202" s="7"/>
      <c r="AP202" s="54"/>
      <c r="AQ202" s="55"/>
      <c r="AR202" s="7"/>
      <c r="AS202" s="54"/>
      <c r="AT202" s="55"/>
      <c r="AV202" s="56"/>
      <c r="AW202" s="57"/>
      <c r="AX202" s="58"/>
    </row>
    <row r="203" spans="2:50" ht="11.25" customHeight="1" x14ac:dyDescent="0.25">
      <c r="B203" s="80"/>
      <c r="C203" s="70"/>
      <c r="D203" s="64"/>
      <c r="F203" s="64"/>
      <c r="H203" s="77"/>
      <c r="I203" s="78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V203" s="59"/>
      <c r="AW203" s="60"/>
      <c r="AX203" s="61"/>
    </row>
    <row r="204" spans="2:50" ht="8.25" customHeight="1" x14ac:dyDescent="0.25">
      <c r="I204" s="8"/>
    </row>
    <row r="205" spans="2:50" x14ac:dyDescent="0.25">
      <c r="B205" s="74" t="s">
        <v>232</v>
      </c>
      <c r="C205" s="70">
        <v>101</v>
      </c>
      <c r="D205" s="64" t="s">
        <v>233</v>
      </c>
      <c r="F205" s="65" t="s">
        <v>234</v>
      </c>
      <c r="H205" s="66"/>
      <c r="I205" s="67" t="s">
        <v>38</v>
      </c>
      <c r="K205" s="7"/>
      <c r="L205" s="54"/>
      <c r="M205" s="55"/>
      <c r="N205" s="7"/>
      <c r="O205" s="54"/>
      <c r="P205" s="55"/>
      <c r="Q205" s="7"/>
      <c r="R205" s="54"/>
      <c r="S205" s="55"/>
      <c r="T205" s="7"/>
      <c r="U205" s="54"/>
      <c r="V205" s="55"/>
      <c r="W205" s="7"/>
      <c r="X205" s="54"/>
      <c r="Y205" s="55"/>
      <c r="Z205" s="7"/>
      <c r="AA205" s="54"/>
      <c r="AB205" s="55"/>
      <c r="AC205" s="7"/>
      <c r="AD205" s="54"/>
      <c r="AE205" s="55"/>
      <c r="AF205" s="7"/>
      <c r="AG205" s="54"/>
      <c r="AH205" s="55"/>
      <c r="AI205" s="7"/>
      <c r="AJ205" s="54"/>
      <c r="AK205" s="55"/>
      <c r="AL205" s="7"/>
      <c r="AM205" s="54"/>
      <c r="AN205" s="55"/>
      <c r="AO205" s="7"/>
      <c r="AP205" s="54"/>
      <c r="AQ205" s="55"/>
      <c r="AR205" s="7"/>
      <c r="AS205" s="54"/>
      <c r="AT205" s="55"/>
      <c r="AV205" s="56"/>
      <c r="AW205" s="57"/>
      <c r="AX205" s="58"/>
    </row>
    <row r="206" spans="2:50" x14ac:dyDescent="0.25">
      <c r="B206" s="75"/>
      <c r="C206" s="70"/>
      <c r="D206" s="64"/>
      <c r="F206" s="65"/>
      <c r="H206" s="66"/>
      <c r="I206" s="67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V206" s="59"/>
      <c r="AW206" s="60"/>
      <c r="AX206" s="61"/>
    </row>
    <row r="207" spans="2:50" x14ac:dyDescent="0.25">
      <c r="B207" s="75"/>
      <c r="C207" s="70">
        <v>102</v>
      </c>
      <c r="D207" s="64" t="s">
        <v>235</v>
      </c>
      <c r="F207" s="65" t="s">
        <v>236</v>
      </c>
      <c r="H207" s="66"/>
      <c r="I207" s="67" t="s">
        <v>38</v>
      </c>
      <c r="K207" s="7"/>
      <c r="L207" s="54"/>
      <c r="M207" s="55"/>
      <c r="N207" s="7"/>
      <c r="O207" s="54"/>
      <c r="P207" s="55"/>
      <c r="Q207" s="7"/>
      <c r="R207" s="54"/>
      <c r="S207" s="55"/>
      <c r="T207" s="7"/>
      <c r="U207" s="54"/>
      <c r="V207" s="55"/>
      <c r="W207" s="7"/>
      <c r="X207" s="54"/>
      <c r="Y207" s="55"/>
      <c r="Z207" s="7"/>
      <c r="AA207" s="54"/>
      <c r="AB207" s="55"/>
      <c r="AC207" s="7"/>
      <c r="AD207" s="54"/>
      <c r="AE207" s="55"/>
      <c r="AF207" s="7"/>
      <c r="AG207" s="54"/>
      <c r="AH207" s="55"/>
      <c r="AI207" s="7"/>
      <c r="AJ207" s="54"/>
      <c r="AK207" s="55"/>
      <c r="AL207" s="7"/>
      <c r="AM207" s="54"/>
      <c r="AN207" s="55"/>
      <c r="AO207" s="7"/>
      <c r="AP207" s="54"/>
      <c r="AQ207" s="55"/>
      <c r="AR207" s="7"/>
      <c r="AS207" s="54"/>
      <c r="AT207" s="55"/>
      <c r="AV207" s="56"/>
      <c r="AW207" s="57"/>
      <c r="AX207" s="58"/>
    </row>
    <row r="208" spans="2:50" x14ac:dyDescent="0.25">
      <c r="B208" s="75"/>
      <c r="C208" s="70"/>
      <c r="D208" s="64"/>
      <c r="F208" s="65"/>
      <c r="H208" s="66"/>
      <c r="I208" s="67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V208" s="59"/>
      <c r="AW208" s="60"/>
      <c r="AX208" s="61"/>
    </row>
    <row r="209" spans="2:50" x14ac:dyDescent="0.25">
      <c r="B209" s="75"/>
      <c r="C209" s="70">
        <v>103</v>
      </c>
      <c r="D209" s="64" t="s">
        <v>237</v>
      </c>
      <c r="F209" s="65" t="s">
        <v>238</v>
      </c>
      <c r="H209" s="66"/>
      <c r="I209" s="67" t="s">
        <v>38</v>
      </c>
      <c r="K209" s="7"/>
      <c r="L209" s="54"/>
      <c r="M209" s="55"/>
      <c r="N209" s="7"/>
      <c r="O209" s="54"/>
      <c r="P209" s="55"/>
      <c r="Q209" s="7"/>
      <c r="R209" s="54"/>
      <c r="S209" s="55"/>
      <c r="T209" s="7"/>
      <c r="U209" s="54"/>
      <c r="V209" s="55"/>
      <c r="W209" s="7"/>
      <c r="X209" s="54"/>
      <c r="Y209" s="55"/>
      <c r="Z209" s="7"/>
      <c r="AA209" s="54"/>
      <c r="AB209" s="55"/>
      <c r="AC209" s="7"/>
      <c r="AD209" s="54"/>
      <c r="AE209" s="55"/>
      <c r="AF209" s="7"/>
      <c r="AG209" s="54"/>
      <c r="AH209" s="55"/>
      <c r="AI209" s="7"/>
      <c r="AJ209" s="54"/>
      <c r="AK209" s="55"/>
      <c r="AL209" s="7"/>
      <c r="AM209" s="54"/>
      <c r="AN209" s="55"/>
      <c r="AO209" s="7"/>
      <c r="AP209" s="54"/>
      <c r="AQ209" s="55"/>
      <c r="AR209" s="7"/>
      <c r="AS209" s="54"/>
      <c r="AT209" s="55"/>
      <c r="AV209" s="56"/>
      <c r="AW209" s="57"/>
      <c r="AX209" s="58"/>
    </row>
    <row r="210" spans="2:50" x14ac:dyDescent="0.25">
      <c r="B210" s="75"/>
      <c r="C210" s="70"/>
      <c r="D210" s="64"/>
      <c r="F210" s="65"/>
      <c r="H210" s="66"/>
      <c r="I210" s="67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V210" s="59"/>
      <c r="AW210" s="60"/>
      <c r="AX210" s="61"/>
    </row>
    <row r="211" spans="2:50" x14ac:dyDescent="0.25">
      <c r="B211" s="75"/>
      <c r="C211" s="70">
        <v>104</v>
      </c>
      <c r="D211" s="69" t="s">
        <v>239</v>
      </c>
      <c r="F211" s="65" t="s">
        <v>240</v>
      </c>
      <c r="H211" s="66"/>
      <c r="I211" s="67" t="s">
        <v>38</v>
      </c>
      <c r="K211" s="7"/>
      <c r="L211" s="54"/>
      <c r="M211" s="55"/>
      <c r="N211" s="7"/>
      <c r="O211" s="54"/>
      <c r="P211" s="55"/>
      <c r="Q211" s="7"/>
      <c r="R211" s="54"/>
      <c r="S211" s="55"/>
      <c r="T211" s="7"/>
      <c r="U211" s="54"/>
      <c r="V211" s="55"/>
      <c r="W211" s="7"/>
      <c r="X211" s="54"/>
      <c r="Y211" s="55"/>
      <c r="Z211" s="7"/>
      <c r="AA211" s="54"/>
      <c r="AB211" s="55"/>
      <c r="AC211" s="7"/>
      <c r="AD211" s="54"/>
      <c r="AE211" s="55"/>
      <c r="AF211" s="7"/>
      <c r="AG211" s="54"/>
      <c r="AH211" s="55"/>
      <c r="AI211" s="7"/>
      <c r="AJ211" s="54"/>
      <c r="AK211" s="55"/>
      <c r="AL211" s="7"/>
      <c r="AM211" s="54"/>
      <c r="AN211" s="55"/>
      <c r="AO211" s="7"/>
      <c r="AP211" s="54"/>
      <c r="AQ211" s="55"/>
      <c r="AR211" s="7"/>
      <c r="AS211" s="54"/>
      <c r="AT211" s="55"/>
      <c r="AV211" s="56"/>
      <c r="AW211" s="57"/>
      <c r="AX211" s="58"/>
    </row>
    <row r="212" spans="2:50" x14ac:dyDescent="0.25">
      <c r="B212" s="75"/>
      <c r="C212" s="70"/>
      <c r="D212" s="69"/>
      <c r="F212" s="65"/>
      <c r="H212" s="66"/>
      <c r="I212" s="67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V212" s="59"/>
      <c r="AW212" s="60"/>
      <c r="AX212" s="61"/>
    </row>
    <row r="213" spans="2:50" x14ac:dyDescent="0.25">
      <c r="B213" s="75"/>
      <c r="C213" s="72">
        <v>105</v>
      </c>
      <c r="D213" s="73" t="s">
        <v>241</v>
      </c>
      <c r="F213" s="65" t="s">
        <v>242</v>
      </c>
      <c r="H213" s="66"/>
      <c r="I213" s="67" t="s">
        <v>28</v>
      </c>
      <c r="K213" s="7"/>
      <c r="L213" s="54"/>
      <c r="M213" s="55"/>
      <c r="N213" s="7"/>
      <c r="O213" s="54"/>
      <c r="P213" s="55"/>
      <c r="Q213" s="7"/>
      <c r="R213" s="54"/>
      <c r="S213" s="55"/>
      <c r="T213" s="7"/>
      <c r="U213" s="54"/>
      <c r="V213" s="55"/>
      <c r="W213" s="7"/>
      <c r="X213" s="54"/>
      <c r="Y213" s="55"/>
      <c r="Z213" s="7"/>
      <c r="AA213" s="54"/>
      <c r="AB213" s="55"/>
      <c r="AC213" s="7"/>
      <c r="AD213" s="54"/>
      <c r="AE213" s="55"/>
      <c r="AF213" s="7"/>
      <c r="AG213" s="54"/>
      <c r="AH213" s="55"/>
      <c r="AI213" s="7"/>
      <c r="AJ213" s="54"/>
      <c r="AK213" s="55"/>
      <c r="AL213" s="7"/>
      <c r="AM213" s="54"/>
      <c r="AN213" s="55"/>
      <c r="AO213" s="7"/>
      <c r="AP213" s="54"/>
      <c r="AQ213" s="55"/>
      <c r="AR213" s="7"/>
      <c r="AS213" s="54"/>
      <c r="AT213" s="55"/>
      <c r="AV213" s="56"/>
      <c r="AW213" s="57"/>
      <c r="AX213" s="58"/>
    </row>
    <row r="214" spans="2:50" x14ac:dyDescent="0.25">
      <c r="B214" s="75"/>
      <c r="C214" s="72"/>
      <c r="D214" s="73"/>
      <c r="F214" s="65"/>
      <c r="H214" s="66"/>
      <c r="I214" s="67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V214" s="59"/>
      <c r="AW214" s="60"/>
      <c r="AX214" s="61"/>
    </row>
    <row r="215" spans="2:50" x14ac:dyDescent="0.25">
      <c r="B215" s="75"/>
      <c r="C215" s="70">
        <v>106</v>
      </c>
      <c r="D215" s="64" t="s">
        <v>243</v>
      </c>
      <c r="F215" s="65" t="s">
        <v>244</v>
      </c>
      <c r="H215" s="71">
        <v>0.95</v>
      </c>
      <c r="I215" s="67" t="s">
        <v>38</v>
      </c>
      <c r="K215" s="7"/>
      <c r="L215" s="54"/>
      <c r="M215" s="55"/>
      <c r="N215" s="7"/>
      <c r="O215" s="54"/>
      <c r="P215" s="55"/>
      <c r="Q215" s="7"/>
      <c r="R215" s="54"/>
      <c r="S215" s="55"/>
      <c r="T215" s="7"/>
      <c r="U215" s="54"/>
      <c r="V215" s="55"/>
      <c r="W215" s="7"/>
      <c r="X215" s="54"/>
      <c r="Y215" s="55"/>
      <c r="Z215" s="7"/>
      <c r="AA215" s="54"/>
      <c r="AB215" s="55"/>
      <c r="AC215" s="7"/>
      <c r="AD215" s="54"/>
      <c r="AE215" s="55"/>
      <c r="AF215" s="7"/>
      <c r="AG215" s="54"/>
      <c r="AH215" s="55"/>
      <c r="AI215" s="7"/>
      <c r="AJ215" s="54"/>
      <c r="AK215" s="55"/>
      <c r="AL215" s="7"/>
      <c r="AM215" s="54"/>
      <c r="AN215" s="55"/>
      <c r="AO215" s="7"/>
      <c r="AP215" s="54"/>
      <c r="AQ215" s="55"/>
      <c r="AR215" s="7"/>
      <c r="AS215" s="54"/>
      <c r="AT215" s="55"/>
      <c r="AV215" s="56"/>
      <c r="AW215" s="57"/>
      <c r="AX215" s="58"/>
    </row>
    <row r="216" spans="2:50" x14ac:dyDescent="0.25">
      <c r="B216" s="76"/>
      <c r="C216" s="70"/>
      <c r="D216" s="64"/>
      <c r="F216" s="65"/>
      <c r="H216" s="66"/>
      <c r="I216" s="67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V216" s="59"/>
      <c r="AW216" s="60"/>
      <c r="AX216" s="61"/>
    </row>
    <row r="217" spans="2:50" ht="8.25" customHeight="1" x14ac:dyDescent="0.25">
      <c r="I217" s="8"/>
    </row>
    <row r="218" spans="2:50" x14ac:dyDescent="0.25">
      <c r="B218" s="62" t="s">
        <v>275</v>
      </c>
      <c r="C218" s="70">
        <v>107</v>
      </c>
      <c r="D218" s="64" t="s">
        <v>245</v>
      </c>
      <c r="F218" s="65" t="s">
        <v>246</v>
      </c>
      <c r="H218" s="66"/>
      <c r="I218" s="67" t="s">
        <v>38</v>
      </c>
      <c r="K218" s="7"/>
      <c r="L218" s="54"/>
      <c r="M218" s="55"/>
      <c r="N218" s="7"/>
      <c r="O218" s="54"/>
      <c r="P218" s="55"/>
      <c r="Q218" s="7"/>
      <c r="R218" s="54"/>
      <c r="S218" s="55"/>
      <c r="T218" s="7"/>
      <c r="U218" s="54"/>
      <c r="V218" s="55"/>
      <c r="W218" s="7"/>
      <c r="X218" s="53"/>
      <c r="Y218" s="53"/>
      <c r="Z218" s="7"/>
      <c r="AA218" s="53"/>
      <c r="AB218" s="53"/>
      <c r="AC218" s="7"/>
      <c r="AD218" s="53"/>
      <c r="AE218" s="53"/>
      <c r="AF218" s="7"/>
      <c r="AG218" s="53"/>
      <c r="AH218" s="53"/>
      <c r="AI218" s="7"/>
      <c r="AJ218" s="53"/>
      <c r="AK218" s="53"/>
      <c r="AL218" s="7"/>
      <c r="AM218" s="54"/>
      <c r="AN218" s="55"/>
      <c r="AO218" s="7"/>
      <c r="AP218" s="54"/>
      <c r="AQ218" s="55"/>
      <c r="AR218" s="7"/>
      <c r="AS218" s="54"/>
      <c r="AT218" s="55"/>
      <c r="AV218" s="56"/>
      <c r="AW218" s="57"/>
      <c r="AX218" s="58"/>
    </row>
    <row r="219" spans="2:50" x14ac:dyDescent="0.25">
      <c r="B219" s="62"/>
      <c r="C219" s="70"/>
      <c r="D219" s="64"/>
      <c r="F219" s="65"/>
      <c r="H219" s="66"/>
      <c r="I219" s="67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V219" s="59"/>
      <c r="AW219" s="60"/>
      <c r="AX219" s="61"/>
    </row>
    <row r="220" spans="2:50" x14ac:dyDescent="0.25">
      <c r="B220" s="62"/>
      <c r="C220" s="70">
        <v>108</v>
      </c>
      <c r="D220" s="64" t="s">
        <v>247</v>
      </c>
      <c r="F220" s="65" t="s">
        <v>248</v>
      </c>
      <c r="H220" s="66"/>
      <c r="I220" s="67" t="s">
        <v>38</v>
      </c>
      <c r="K220" s="7"/>
      <c r="L220" s="54"/>
      <c r="M220" s="55"/>
      <c r="N220" s="7"/>
      <c r="O220" s="54"/>
      <c r="P220" s="55"/>
      <c r="Q220" s="7"/>
      <c r="R220" s="54"/>
      <c r="S220" s="55"/>
      <c r="T220" s="7"/>
      <c r="U220" s="54"/>
      <c r="V220" s="55"/>
      <c r="W220" s="7"/>
      <c r="X220" s="53"/>
      <c r="Y220" s="53"/>
      <c r="Z220" s="7"/>
      <c r="AA220" s="53"/>
      <c r="AB220" s="53"/>
      <c r="AC220" s="7"/>
      <c r="AD220" s="53"/>
      <c r="AE220" s="53"/>
      <c r="AF220" s="7"/>
      <c r="AG220" s="53"/>
      <c r="AH220" s="53"/>
      <c r="AI220" s="7"/>
      <c r="AJ220" s="53"/>
      <c r="AK220" s="53"/>
      <c r="AL220" s="7"/>
      <c r="AM220" s="54"/>
      <c r="AN220" s="55"/>
      <c r="AO220" s="7"/>
      <c r="AP220" s="54"/>
      <c r="AQ220" s="55"/>
      <c r="AR220" s="7"/>
      <c r="AS220" s="54"/>
      <c r="AT220" s="55"/>
      <c r="AV220" s="56"/>
      <c r="AW220" s="57"/>
      <c r="AX220" s="58"/>
    </row>
    <row r="221" spans="2:50" x14ac:dyDescent="0.25">
      <c r="B221" s="62"/>
      <c r="C221" s="70"/>
      <c r="D221" s="64"/>
      <c r="F221" s="65"/>
      <c r="H221" s="66"/>
      <c r="I221" s="67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V221" s="59"/>
      <c r="AW221" s="60"/>
      <c r="AX221" s="61"/>
    </row>
    <row r="222" spans="2:50" x14ac:dyDescent="0.25">
      <c r="B222" s="62"/>
      <c r="C222" s="63">
        <v>109</v>
      </c>
      <c r="D222" s="64" t="s">
        <v>249</v>
      </c>
      <c r="F222" s="65" t="s">
        <v>250</v>
      </c>
      <c r="H222" s="66"/>
      <c r="I222" s="67" t="s">
        <v>38</v>
      </c>
      <c r="K222" s="7"/>
      <c r="L222" s="54"/>
      <c r="M222" s="55"/>
      <c r="N222" s="7"/>
      <c r="O222" s="54"/>
      <c r="P222" s="55"/>
      <c r="Q222" s="7"/>
      <c r="R222" s="54"/>
      <c r="S222" s="55"/>
      <c r="T222" s="7"/>
      <c r="U222" s="54"/>
      <c r="V222" s="55"/>
      <c r="W222" s="7"/>
      <c r="X222" s="53"/>
      <c r="Y222" s="53"/>
      <c r="Z222" s="7"/>
      <c r="AA222" s="53"/>
      <c r="AB222" s="53"/>
      <c r="AC222" s="7"/>
      <c r="AD222" s="53"/>
      <c r="AE222" s="53"/>
      <c r="AF222" s="7"/>
      <c r="AG222" s="53"/>
      <c r="AH222" s="53"/>
      <c r="AI222" s="7"/>
      <c r="AJ222" s="53"/>
      <c r="AK222" s="53"/>
      <c r="AL222" s="7"/>
      <c r="AM222" s="54"/>
      <c r="AN222" s="55"/>
      <c r="AO222" s="7"/>
      <c r="AP222" s="54"/>
      <c r="AQ222" s="55"/>
      <c r="AR222" s="7"/>
      <c r="AS222" s="54"/>
      <c r="AT222" s="55"/>
      <c r="AV222" s="56"/>
      <c r="AW222" s="57"/>
      <c r="AX222" s="58"/>
    </row>
    <row r="223" spans="2:50" x14ac:dyDescent="0.25">
      <c r="B223" s="62"/>
      <c r="C223" s="63"/>
      <c r="D223" s="64"/>
      <c r="F223" s="65"/>
      <c r="H223" s="66"/>
      <c r="I223" s="67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V223" s="59"/>
      <c r="AW223" s="60"/>
      <c r="AX223" s="61"/>
    </row>
    <row r="224" spans="2:50" x14ac:dyDescent="0.25">
      <c r="B224" s="62"/>
      <c r="C224" s="68">
        <v>110</v>
      </c>
      <c r="D224" s="64" t="s">
        <v>251</v>
      </c>
      <c r="F224" s="65" t="s">
        <v>252</v>
      </c>
      <c r="H224" s="66"/>
      <c r="I224" s="67" t="s">
        <v>38</v>
      </c>
      <c r="K224" s="7"/>
      <c r="L224" s="54"/>
      <c r="M224" s="55"/>
      <c r="N224" s="7"/>
      <c r="O224" s="54"/>
      <c r="P224" s="55"/>
      <c r="Q224" s="7"/>
      <c r="R224" s="54"/>
      <c r="S224" s="55"/>
      <c r="T224" s="7"/>
      <c r="U224" s="54"/>
      <c r="V224" s="55"/>
      <c r="W224" s="7"/>
      <c r="X224" s="53"/>
      <c r="Y224" s="53"/>
      <c r="Z224" s="7"/>
      <c r="AA224" s="53"/>
      <c r="AB224" s="53"/>
      <c r="AC224" s="7"/>
      <c r="AD224" s="53"/>
      <c r="AE224" s="53"/>
      <c r="AF224" s="7"/>
      <c r="AG224" s="53"/>
      <c r="AH224" s="53"/>
      <c r="AI224" s="7"/>
      <c r="AJ224" s="53"/>
      <c r="AK224" s="53"/>
      <c r="AL224" s="7"/>
      <c r="AM224" s="54"/>
      <c r="AN224" s="55"/>
      <c r="AO224" s="7"/>
      <c r="AP224" s="54"/>
      <c r="AQ224" s="55"/>
      <c r="AR224" s="7"/>
      <c r="AS224" s="54"/>
      <c r="AT224" s="55"/>
      <c r="AV224" s="56"/>
      <c r="AW224" s="57"/>
      <c r="AX224" s="58"/>
    </row>
    <row r="225" spans="2:50" x14ac:dyDescent="0.25">
      <c r="B225" s="62"/>
      <c r="C225" s="68"/>
      <c r="D225" s="64"/>
      <c r="F225" s="65"/>
      <c r="H225" s="66"/>
      <c r="I225" s="67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V225" s="59"/>
      <c r="AW225" s="60"/>
      <c r="AX225" s="61"/>
    </row>
    <row r="226" spans="2:50" x14ac:dyDescent="0.25">
      <c r="B226" s="62"/>
      <c r="C226" s="63">
        <v>111</v>
      </c>
      <c r="D226" s="69" t="s">
        <v>253</v>
      </c>
      <c r="F226" s="65" t="s">
        <v>254</v>
      </c>
      <c r="H226" s="66"/>
      <c r="I226" s="67" t="s">
        <v>38</v>
      </c>
      <c r="K226" s="7"/>
      <c r="L226" s="54"/>
      <c r="M226" s="55"/>
      <c r="N226" s="7"/>
      <c r="O226" s="54"/>
      <c r="P226" s="55"/>
      <c r="Q226" s="7"/>
      <c r="R226" s="54"/>
      <c r="S226" s="55"/>
      <c r="T226" s="7"/>
      <c r="U226" s="54"/>
      <c r="V226" s="55"/>
      <c r="W226" s="7"/>
      <c r="X226" s="53"/>
      <c r="Y226" s="53"/>
      <c r="Z226" s="7"/>
      <c r="AA226" s="53"/>
      <c r="AB226" s="53"/>
      <c r="AC226" s="7"/>
      <c r="AD226" s="53"/>
      <c r="AE226" s="53"/>
      <c r="AF226" s="7"/>
      <c r="AG226" s="53"/>
      <c r="AH226" s="53"/>
      <c r="AI226" s="7"/>
      <c r="AJ226" s="53"/>
      <c r="AK226" s="53"/>
      <c r="AL226" s="7"/>
      <c r="AM226" s="54"/>
      <c r="AN226" s="55"/>
      <c r="AO226" s="7"/>
      <c r="AP226" s="54"/>
      <c r="AQ226" s="55"/>
      <c r="AR226" s="7"/>
      <c r="AS226" s="54"/>
      <c r="AT226" s="55"/>
      <c r="AV226" s="56"/>
      <c r="AW226" s="57"/>
      <c r="AX226" s="58"/>
    </row>
    <row r="227" spans="2:50" x14ac:dyDescent="0.25">
      <c r="B227" s="62"/>
      <c r="C227" s="63"/>
      <c r="D227" s="69"/>
      <c r="F227" s="65"/>
      <c r="H227" s="66"/>
      <c r="I227" s="67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V227" s="59"/>
      <c r="AW227" s="60"/>
      <c r="AX227" s="61"/>
    </row>
    <row r="228" spans="2:50" x14ac:dyDescent="0.25">
      <c r="B228" s="62"/>
      <c r="C228" s="68">
        <v>112</v>
      </c>
      <c r="D228" s="69" t="s">
        <v>255</v>
      </c>
      <c r="F228" s="65" t="s">
        <v>256</v>
      </c>
      <c r="H228" s="66"/>
      <c r="I228" s="67" t="s">
        <v>38</v>
      </c>
      <c r="K228" s="7"/>
      <c r="L228" s="54"/>
      <c r="M228" s="55"/>
      <c r="N228" s="7"/>
      <c r="O228" s="54"/>
      <c r="P228" s="55"/>
      <c r="Q228" s="7"/>
      <c r="R228" s="54"/>
      <c r="S228" s="55"/>
      <c r="T228" s="7"/>
      <c r="U228" s="54"/>
      <c r="V228" s="55"/>
      <c r="W228" s="7"/>
      <c r="X228" s="53"/>
      <c r="Y228" s="53"/>
      <c r="Z228" s="7"/>
      <c r="AA228" s="53"/>
      <c r="AB228" s="53"/>
      <c r="AC228" s="7"/>
      <c r="AD228" s="53"/>
      <c r="AE228" s="53"/>
      <c r="AF228" s="7"/>
      <c r="AG228" s="53"/>
      <c r="AH228" s="53"/>
      <c r="AI228" s="7"/>
      <c r="AJ228" s="54"/>
      <c r="AK228" s="55"/>
      <c r="AL228" s="7"/>
      <c r="AM228" s="54"/>
      <c r="AN228" s="55"/>
      <c r="AO228" s="7"/>
      <c r="AP228" s="54"/>
      <c r="AQ228" s="55"/>
      <c r="AR228" s="7"/>
      <c r="AS228" s="54"/>
      <c r="AT228" s="55"/>
      <c r="AV228" s="56"/>
      <c r="AW228" s="57"/>
      <c r="AX228" s="58"/>
    </row>
    <row r="229" spans="2:50" x14ac:dyDescent="0.25">
      <c r="B229" s="62"/>
      <c r="C229" s="68"/>
      <c r="D229" s="69"/>
      <c r="F229" s="65"/>
      <c r="H229" s="66"/>
      <c r="I229" s="67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V229" s="59"/>
      <c r="AW229" s="60"/>
      <c r="AX229" s="61"/>
    </row>
    <row r="230" spans="2:50" ht="6.75" customHeight="1" x14ac:dyDescent="0.25">
      <c r="I230" s="8"/>
    </row>
    <row r="231" spans="2:50" ht="18.75" customHeight="1" x14ac:dyDescent="0.25">
      <c r="B231" s="62" t="s">
        <v>257</v>
      </c>
      <c r="C231" s="63">
        <v>113</v>
      </c>
      <c r="D231" s="64" t="s">
        <v>258</v>
      </c>
      <c r="F231" s="65" t="s">
        <v>259</v>
      </c>
      <c r="H231" s="66"/>
      <c r="I231" s="67" t="s">
        <v>38</v>
      </c>
      <c r="K231" s="7"/>
      <c r="L231" s="54"/>
      <c r="M231" s="55"/>
      <c r="N231" s="7"/>
      <c r="O231" s="54"/>
      <c r="P231" s="55"/>
      <c r="Q231" s="7"/>
      <c r="R231" s="54"/>
      <c r="S231" s="55"/>
      <c r="T231" s="7"/>
      <c r="U231" s="54"/>
      <c r="V231" s="55"/>
      <c r="W231" s="7"/>
      <c r="X231" s="54"/>
      <c r="Y231" s="55"/>
      <c r="Z231" s="7"/>
      <c r="AA231" s="54"/>
      <c r="AB231" s="55"/>
      <c r="AC231" s="7"/>
      <c r="AD231" s="54"/>
      <c r="AE231" s="55"/>
      <c r="AF231" s="7"/>
      <c r="AG231" s="54"/>
      <c r="AH231" s="55"/>
      <c r="AI231" s="7"/>
      <c r="AJ231" s="54"/>
      <c r="AK231" s="55"/>
      <c r="AL231" s="7"/>
      <c r="AM231" s="54"/>
      <c r="AN231" s="55"/>
      <c r="AO231" s="7"/>
      <c r="AP231" s="54"/>
      <c r="AQ231" s="55"/>
      <c r="AR231" s="7"/>
      <c r="AS231" s="54"/>
      <c r="AT231" s="55"/>
      <c r="AV231" s="56"/>
      <c r="AW231" s="57"/>
      <c r="AX231" s="58"/>
    </row>
    <row r="232" spans="2:50" ht="18.75" customHeight="1" x14ac:dyDescent="0.25">
      <c r="B232" s="62"/>
      <c r="C232" s="63"/>
      <c r="D232" s="64"/>
      <c r="F232" s="65"/>
      <c r="H232" s="66"/>
      <c r="I232" s="67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V232" s="59"/>
      <c r="AW232" s="60"/>
      <c r="AX232" s="61"/>
    </row>
    <row r="233" spans="2:50" ht="18.75" customHeight="1" x14ac:dyDescent="0.25">
      <c r="B233" s="62"/>
      <c r="C233" s="63">
        <v>114</v>
      </c>
      <c r="D233" s="64" t="s">
        <v>260</v>
      </c>
      <c r="F233" s="65" t="s">
        <v>261</v>
      </c>
      <c r="H233" s="66"/>
      <c r="I233" s="67" t="s">
        <v>38</v>
      </c>
      <c r="K233" s="7"/>
      <c r="L233" s="54"/>
      <c r="M233" s="55"/>
      <c r="N233" s="7"/>
      <c r="O233" s="54"/>
      <c r="P233" s="55"/>
      <c r="Q233" s="7"/>
      <c r="R233" s="54"/>
      <c r="S233" s="55"/>
      <c r="T233" s="7"/>
      <c r="U233" s="54"/>
      <c r="V233" s="55"/>
      <c r="W233" s="7"/>
      <c r="X233" s="54"/>
      <c r="Y233" s="55"/>
      <c r="Z233" s="7"/>
      <c r="AA233" s="54"/>
      <c r="AB233" s="55"/>
      <c r="AC233" s="7"/>
      <c r="AD233" s="54"/>
      <c r="AE233" s="55"/>
      <c r="AF233" s="7"/>
      <c r="AG233" s="54"/>
      <c r="AH233" s="55"/>
      <c r="AI233" s="7"/>
      <c r="AJ233" s="54"/>
      <c r="AK233" s="55"/>
      <c r="AL233" s="7"/>
      <c r="AM233" s="54"/>
      <c r="AN233" s="55"/>
      <c r="AO233" s="7"/>
      <c r="AP233" s="54"/>
      <c r="AQ233" s="55"/>
      <c r="AR233" s="7"/>
      <c r="AS233" s="54"/>
      <c r="AT233" s="55"/>
      <c r="AV233" s="56"/>
      <c r="AW233" s="57"/>
      <c r="AX233" s="58"/>
    </row>
    <row r="234" spans="2:50" ht="18.75" customHeight="1" x14ac:dyDescent="0.25">
      <c r="B234" s="62"/>
      <c r="C234" s="63"/>
      <c r="D234" s="64"/>
      <c r="F234" s="65"/>
      <c r="H234" s="66"/>
      <c r="I234" s="67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V234" s="59"/>
      <c r="AW234" s="60"/>
      <c r="AX234" s="61"/>
    </row>
  </sheetData>
  <protectedRanges>
    <protectedRange sqref="I5:P5 B5:G5" name="Rango15_1_1_1_1_2"/>
    <protectedRange sqref="I5:T5 B5:G5" name="Rango16_1_1_1_1_2"/>
  </protectedRanges>
  <mergeCells count="3169"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126" t="s">
        <v>0</v>
      </c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</row>
    <row r="3" spans="2:50" ht="23.25" x14ac:dyDescent="0.35">
      <c r="B3" s="127"/>
      <c r="C3" s="128"/>
      <c r="D3" s="131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32"/>
      <c r="AX3" s="133"/>
    </row>
    <row r="4" spans="2:50" ht="23.25" x14ac:dyDescent="0.35">
      <c r="B4" s="129"/>
      <c r="C4" s="130"/>
      <c r="D4" s="136" t="s">
        <v>2</v>
      </c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8"/>
      <c r="AX4" s="134"/>
    </row>
    <row r="5" spans="2:50" ht="24" thickBot="1" x14ac:dyDescent="0.4">
      <c r="B5" s="129"/>
      <c r="C5" s="130"/>
      <c r="D5" s="139" t="s">
        <v>272</v>
      </c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1"/>
      <c r="AX5" s="135"/>
    </row>
    <row r="6" spans="2:50" x14ac:dyDescent="0.25">
      <c r="B6" s="125" t="s">
        <v>3</v>
      </c>
      <c r="C6" s="124" t="s">
        <v>4</v>
      </c>
      <c r="D6" s="124" t="s">
        <v>5</v>
      </c>
      <c r="E6" s="3"/>
      <c r="F6" s="124" t="s">
        <v>6</v>
      </c>
      <c r="G6" s="4"/>
      <c r="H6" s="124" t="s">
        <v>7</v>
      </c>
      <c r="I6" s="124" t="s">
        <v>8</v>
      </c>
      <c r="K6" s="124" t="s">
        <v>9</v>
      </c>
      <c r="L6" s="124"/>
      <c r="M6" s="124"/>
      <c r="N6" s="123" t="s">
        <v>10</v>
      </c>
      <c r="O6" s="123"/>
      <c r="P6" s="123"/>
      <c r="Q6" s="123" t="s">
        <v>11</v>
      </c>
      <c r="R6" s="123"/>
      <c r="S6" s="123"/>
      <c r="T6" s="123" t="s">
        <v>12</v>
      </c>
      <c r="U6" s="123"/>
      <c r="V6" s="123"/>
      <c r="W6" s="123" t="s">
        <v>13</v>
      </c>
      <c r="X6" s="123"/>
      <c r="Y6" s="123"/>
      <c r="Z6" s="123" t="s">
        <v>14</v>
      </c>
      <c r="AA6" s="123"/>
      <c r="AB6" s="123"/>
      <c r="AC6" s="123" t="s">
        <v>15</v>
      </c>
      <c r="AD6" s="123"/>
      <c r="AE6" s="123"/>
      <c r="AF6" s="123" t="s">
        <v>16</v>
      </c>
      <c r="AG6" s="123"/>
      <c r="AH6" s="123"/>
      <c r="AI6" s="123" t="s">
        <v>17</v>
      </c>
      <c r="AJ6" s="123"/>
      <c r="AK6" s="123"/>
      <c r="AL6" s="123" t="s">
        <v>18</v>
      </c>
      <c r="AM6" s="123"/>
      <c r="AN6" s="123"/>
      <c r="AO6" s="123" t="s">
        <v>19</v>
      </c>
      <c r="AP6" s="123"/>
      <c r="AQ6" s="123"/>
      <c r="AR6" s="123" t="s">
        <v>20</v>
      </c>
      <c r="AS6" s="123"/>
      <c r="AT6" s="123"/>
      <c r="AV6" s="116" t="s">
        <v>21</v>
      </c>
      <c r="AW6" s="117"/>
      <c r="AX6" s="118"/>
    </row>
    <row r="7" spans="2:50" ht="15.75" x14ac:dyDescent="0.25">
      <c r="B7" s="125"/>
      <c r="C7" s="124"/>
      <c r="D7" s="124"/>
      <c r="E7" s="3"/>
      <c r="F7" s="124"/>
      <c r="G7" s="4"/>
      <c r="H7" s="124"/>
      <c r="I7" s="124"/>
      <c r="K7" s="5" t="s">
        <v>22</v>
      </c>
      <c r="L7" s="70" t="s">
        <v>23</v>
      </c>
      <c r="M7" s="70"/>
      <c r="N7" s="6" t="s">
        <v>22</v>
      </c>
      <c r="O7" s="122" t="s">
        <v>23</v>
      </c>
      <c r="P7" s="122"/>
      <c r="Q7" s="6" t="s">
        <v>22</v>
      </c>
      <c r="R7" s="115" t="s">
        <v>23</v>
      </c>
      <c r="S7" s="115"/>
      <c r="T7" s="6" t="s">
        <v>22</v>
      </c>
      <c r="U7" s="115" t="s">
        <v>23</v>
      </c>
      <c r="V7" s="115"/>
      <c r="W7" s="6" t="s">
        <v>22</v>
      </c>
      <c r="X7" s="115" t="s">
        <v>23</v>
      </c>
      <c r="Y7" s="115"/>
      <c r="Z7" s="6" t="s">
        <v>22</v>
      </c>
      <c r="AA7" s="115" t="s">
        <v>23</v>
      </c>
      <c r="AB7" s="115"/>
      <c r="AC7" s="6" t="s">
        <v>22</v>
      </c>
      <c r="AD7" s="122" t="s">
        <v>23</v>
      </c>
      <c r="AE7" s="122"/>
      <c r="AF7" s="6" t="s">
        <v>22</v>
      </c>
      <c r="AG7" s="115" t="s">
        <v>23</v>
      </c>
      <c r="AH7" s="115"/>
      <c r="AI7" s="6" t="s">
        <v>22</v>
      </c>
      <c r="AJ7" s="115" t="s">
        <v>23</v>
      </c>
      <c r="AK7" s="115"/>
      <c r="AL7" s="6" t="s">
        <v>22</v>
      </c>
      <c r="AM7" s="115" t="s">
        <v>23</v>
      </c>
      <c r="AN7" s="115"/>
      <c r="AO7" s="6" t="s">
        <v>22</v>
      </c>
      <c r="AP7" s="115" t="s">
        <v>23</v>
      </c>
      <c r="AQ7" s="115"/>
      <c r="AR7" s="6" t="s">
        <v>22</v>
      </c>
      <c r="AS7" s="115" t="s">
        <v>23</v>
      </c>
      <c r="AT7" s="115"/>
      <c r="AV7" s="119"/>
      <c r="AW7" s="120"/>
      <c r="AX7" s="121"/>
    </row>
    <row r="8" spans="2:50" ht="18" customHeight="1" x14ac:dyDescent="0.25">
      <c r="B8" s="62" t="s">
        <v>24</v>
      </c>
      <c r="C8" s="72">
        <v>1</v>
      </c>
      <c r="D8" s="97" t="s">
        <v>25</v>
      </c>
      <c r="F8" s="97" t="s">
        <v>26</v>
      </c>
      <c r="H8" s="77" t="s">
        <v>27</v>
      </c>
      <c r="I8" s="78" t="s">
        <v>28</v>
      </c>
      <c r="K8" s="7"/>
      <c r="L8" s="53"/>
      <c r="M8" s="53"/>
      <c r="N8" s="7"/>
      <c r="O8" s="53"/>
      <c r="P8" s="53"/>
      <c r="Q8" s="7"/>
      <c r="R8" s="53"/>
      <c r="S8" s="53"/>
      <c r="T8" s="7"/>
      <c r="U8" s="53"/>
      <c r="V8" s="53"/>
      <c r="W8" s="7"/>
      <c r="X8" s="53"/>
      <c r="Y8" s="53"/>
      <c r="Z8" s="7"/>
      <c r="AA8" s="53"/>
      <c r="AB8" s="53"/>
      <c r="AC8" s="7"/>
      <c r="AD8" s="53"/>
      <c r="AE8" s="53"/>
      <c r="AF8" s="7"/>
      <c r="AG8" s="53"/>
      <c r="AH8" s="53"/>
      <c r="AI8" s="7"/>
      <c r="AJ8" s="53"/>
      <c r="AK8" s="53"/>
      <c r="AL8" s="7"/>
      <c r="AM8" s="54"/>
      <c r="AN8" s="55"/>
      <c r="AO8" s="7"/>
      <c r="AP8" s="54"/>
      <c r="AQ8" s="55"/>
      <c r="AR8" s="7"/>
      <c r="AS8" s="54"/>
      <c r="AT8" s="55"/>
      <c r="AV8" s="56"/>
      <c r="AW8" s="57"/>
      <c r="AX8" s="58"/>
    </row>
    <row r="9" spans="2:50" ht="18" customHeight="1" x14ac:dyDescent="0.25">
      <c r="B9" s="62"/>
      <c r="C9" s="72"/>
      <c r="D9" s="97"/>
      <c r="F9" s="97"/>
      <c r="H9" s="77"/>
      <c r="I9" s="78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V9" s="59"/>
      <c r="AW9" s="60"/>
      <c r="AX9" s="61"/>
    </row>
    <row r="10" spans="2:50" ht="18" customHeight="1" x14ac:dyDescent="0.25">
      <c r="B10" s="62"/>
      <c r="C10" s="72">
        <v>2</v>
      </c>
      <c r="D10" s="97" t="s">
        <v>29</v>
      </c>
      <c r="F10" s="97" t="s">
        <v>30</v>
      </c>
      <c r="H10" s="77" t="s">
        <v>31</v>
      </c>
      <c r="I10" s="78" t="s">
        <v>28</v>
      </c>
      <c r="K10" s="7"/>
      <c r="L10" s="53"/>
      <c r="M10" s="53"/>
      <c r="N10" s="7"/>
      <c r="O10" s="53"/>
      <c r="P10" s="53"/>
      <c r="Q10" s="7"/>
      <c r="R10" s="53"/>
      <c r="S10" s="53"/>
      <c r="T10" s="7"/>
      <c r="U10" s="53"/>
      <c r="V10" s="53"/>
      <c r="W10" s="7"/>
      <c r="X10" s="53"/>
      <c r="Y10" s="53"/>
      <c r="Z10" s="7"/>
      <c r="AA10" s="53"/>
      <c r="AB10" s="53"/>
      <c r="AC10" s="7"/>
      <c r="AD10" s="53"/>
      <c r="AE10" s="53"/>
      <c r="AF10" s="7"/>
      <c r="AG10" s="53"/>
      <c r="AH10" s="53"/>
      <c r="AI10" s="7"/>
      <c r="AJ10" s="53"/>
      <c r="AK10" s="53"/>
      <c r="AL10" s="7"/>
      <c r="AM10" s="54"/>
      <c r="AN10" s="55"/>
      <c r="AO10" s="7"/>
      <c r="AP10" s="54"/>
      <c r="AQ10" s="55"/>
      <c r="AR10" s="7"/>
      <c r="AS10" s="54"/>
      <c r="AT10" s="55"/>
      <c r="AV10" s="56"/>
      <c r="AW10" s="57"/>
      <c r="AX10" s="58"/>
    </row>
    <row r="11" spans="2:50" ht="18" customHeight="1" x14ac:dyDescent="0.25">
      <c r="B11" s="62"/>
      <c r="C11" s="72"/>
      <c r="D11" s="97"/>
      <c r="F11" s="97"/>
      <c r="H11" s="77"/>
      <c r="I11" s="78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V11" s="59"/>
      <c r="AW11" s="60"/>
      <c r="AX11" s="61"/>
    </row>
    <row r="12" spans="2:50" ht="23.25" customHeight="1" x14ac:dyDescent="0.25">
      <c r="B12" s="62"/>
      <c r="C12" s="109">
        <v>3</v>
      </c>
      <c r="D12" s="103" t="s">
        <v>32</v>
      </c>
      <c r="F12" s="103" t="s">
        <v>33</v>
      </c>
      <c r="H12" s="66"/>
      <c r="I12" s="67" t="s">
        <v>28</v>
      </c>
      <c r="K12" s="7"/>
      <c r="L12" s="53"/>
      <c r="M12" s="53"/>
      <c r="N12" s="7"/>
      <c r="O12" s="53"/>
      <c r="P12" s="53"/>
      <c r="Q12" s="7"/>
      <c r="R12" s="53"/>
      <c r="S12" s="53"/>
      <c r="T12" s="7"/>
      <c r="U12" s="53"/>
      <c r="V12" s="53"/>
      <c r="W12" s="7"/>
      <c r="X12" s="53"/>
      <c r="Y12" s="53"/>
      <c r="Z12" s="7"/>
      <c r="AA12" s="53"/>
      <c r="AB12" s="53"/>
      <c r="AC12" s="7"/>
      <c r="AD12" s="53"/>
      <c r="AE12" s="53"/>
      <c r="AF12" s="7"/>
      <c r="AG12" s="53"/>
      <c r="AH12" s="53"/>
      <c r="AI12" s="7"/>
      <c r="AJ12" s="53"/>
      <c r="AK12" s="53"/>
      <c r="AL12" s="7"/>
      <c r="AM12" s="54"/>
      <c r="AN12" s="55"/>
      <c r="AO12" s="7"/>
      <c r="AP12" s="54"/>
      <c r="AQ12" s="55"/>
      <c r="AR12" s="7"/>
      <c r="AS12" s="54"/>
      <c r="AT12" s="55"/>
      <c r="AV12" s="56"/>
      <c r="AW12" s="57"/>
      <c r="AX12" s="58"/>
    </row>
    <row r="13" spans="2:50" ht="23.25" customHeight="1" x14ac:dyDescent="0.25">
      <c r="B13" s="62"/>
      <c r="C13" s="109"/>
      <c r="D13" s="103"/>
      <c r="F13" s="103"/>
      <c r="H13" s="66"/>
      <c r="I13" s="67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V13" s="59"/>
      <c r="AW13" s="60"/>
      <c r="AX13" s="61"/>
    </row>
    <row r="14" spans="2:50" ht="18" customHeight="1" x14ac:dyDescent="0.25">
      <c r="B14" s="62"/>
      <c r="C14" s="109">
        <v>4</v>
      </c>
      <c r="D14" s="103" t="s">
        <v>34</v>
      </c>
      <c r="F14" s="103" t="s">
        <v>35</v>
      </c>
      <c r="H14" s="66"/>
      <c r="I14" s="67" t="s">
        <v>28</v>
      </c>
      <c r="K14" s="7"/>
      <c r="L14" s="53"/>
      <c r="M14" s="53"/>
      <c r="N14" s="7"/>
      <c r="O14" s="53"/>
      <c r="P14" s="53"/>
      <c r="Q14" s="7"/>
      <c r="R14" s="53"/>
      <c r="S14" s="53"/>
      <c r="T14" s="7"/>
      <c r="U14" s="53"/>
      <c r="V14" s="53"/>
      <c r="W14" s="7"/>
      <c r="X14" s="53"/>
      <c r="Y14" s="53"/>
      <c r="Z14" s="7"/>
      <c r="AA14" s="53"/>
      <c r="AB14" s="53"/>
      <c r="AC14" s="7"/>
      <c r="AD14" s="53"/>
      <c r="AE14" s="53"/>
      <c r="AF14" s="7"/>
      <c r="AG14" s="53"/>
      <c r="AH14" s="53"/>
      <c r="AI14" s="7"/>
      <c r="AJ14" s="53"/>
      <c r="AK14" s="53"/>
      <c r="AL14" s="7"/>
      <c r="AM14" s="54"/>
      <c r="AN14" s="55"/>
      <c r="AO14" s="7"/>
      <c r="AP14" s="54"/>
      <c r="AQ14" s="55"/>
      <c r="AR14" s="7"/>
      <c r="AS14" s="54"/>
      <c r="AT14" s="55"/>
      <c r="AV14" s="56"/>
      <c r="AW14" s="57"/>
      <c r="AX14" s="58"/>
    </row>
    <row r="15" spans="2:50" ht="18" customHeight="1" x14ac:dyDescent="0.25">
      <c r="B15" s="62"/>
      <c r="C15" s="109"/>
      <c r="D15" s="103"/>
      <c r="F15" s="103"/>
      <c r="H15" s="66"/>
      <c r="I15" s="67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V15" s="59"/>
      <c r="AW15" s="60"/>
      <c r="AX15" s="61"/>
    </row>
    <row r="16" spans="2:50" ht="18" customHeight="1" x14ac:dyDescent="0.25">
      <c r="B16" s="62"/>
      <c r="C16" s="72">
        <v>5</v>
      </c>
      <c r="D16" s="97" t="s">
        <v>36</v>
      </c>
      <c r="F16" s="97" t="s">
        <v>37</v>
      </c>
      <c r="H16" s="77" t="s">
        <v>27</v>
      </c>
      <c r="I16" s="78" t="s">
        <v>38</v>
      </c>
      <c r="K16" s="7"/>
      <c r="L16" s="53"/>
      <c r="M16" s="53"/>
      <c r="N16" s="7"/>
      <c r="O16" s="53"/>
      <c r="P16" s="53"/>
      <c r="Q16" s="7"/>
      <c r="R16" s="53"/>
      <c r="S16" s="53"/>
      <c r="T16" s="7"/>
      <c r="U16" s="53"/>
      <c r="V16" s="53"/>
      <c r="W16" s="7"/>
      <c r="X16" s="53"/>
      <c r="Y16" s="53"/>
      <c r="Z16" s="7"/>
      <c r="AA16" s="53"/>
      <c r="AB16" s="53"/>
      <c r="AC16" s="7"/>
      <c r="AD16" s="53"/>
      <c r="AE16" s="53"/>
      <c r="AF16" s="7"/>
      <c r="AG16" s="53"/>
      <c r="AH16" s="53"/>
      <c r="AI16" s="7"/>
      <c r="AJ16" s="53"/>
      <c r="AK16" s="53"/>
      <c r="AL16" s="7"/>
      <c r="AM16" s="54"/>
      <c r="AN16" s="55"/>
      <c r="AO16" s="7"/>
      <c r="AP16" s="54"/>
      <c r="AQ16" s="55"/>
      <c r="AR16" s="7"/>
      <c r="AS16" s="54"/>
      <c r="AT16" s="55"/>
      <c r="AV16" s="56"/>
      <c r="AW16" s="57"/>
      <c r="AX16" s="58"/>
    </row>
    <row r="17" spans="2:50" ht="18" customHeight="1" x14ac:dyDescent="0.25">
      <c r="B17" s="62"/>
      <c r="C17" s="72"/>
      <c r="D17" s="97"/>
      <c r="F17" s="97"/>
      <c r="H17" s="77"/>
      <c r="I17" s="78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V17" s="59"/>
      <c r="AW17" s="60"/>
      <c r="AX17" s="61"/>
    </row>
    <row r="18" spans="2:50" ht="18" customHeight="1" x14ac:dyDescent="0.25">
      <c r="B18" s="62"/>
      <c r="C18" s="109">
        <v>6</v>
      </c>
      <c r="D18" s="103" t="s">
        <v>39</v>
      </c>
      <c r="F18" s="103" t="s">
        <v>40</v>
      </c>
      <c r="H18" s="66" t="s">
        <v>27</v>
      </c>
      <c r="I18" s="67" t="s">
        <v>38</v>
      </c>
      <c r="K18" s="7"/>
      <c r="L18" s="54"/>
      <c r="M18" s="55"/>
      <c r="N18" s="7"/>
      <c r="O18" s="54"/>
      <c r="P18" s="55"/>
      <c r="Q18" s="7"/>
      <c r="R18" s="54"/>
      <c r="S18" s="55"/>
      <c r="T18" s="7"/>
      <c r="U18" s="54"/>
      <c r="V18" s="55"/>
      <c r="W18" s="7"/>
      <c r="X18" s="54"/>
      <c r="Y18" s="55"/>
      <c r="Z18" s="7"/>
      <c r="AA18" s="54"/>
      <c r="AB18" s="55"/>
      <c r="AC18" s="7"/>
      <c r="AD18" s="54"/>
      <c r="AE18" s="55"/>
      <c r="AF18" s="7"/>
      <c r="AG18" s="54"/>
      <c r="AH18" s="55"/>
      <c r="AI18" s="7"/>
      <c r="AJ18" s="54"/>
      <c r="AK18" s="55"/>
      <c r="AL18" s="7"/>
      <c r="AM18" s="54"/>
      <c r="AN18" s="55"/>
      <c r="AO18" s="7"/>
      <c r="AP18" s="54"/>
      <c r="AQ18" s="55"/>
      <c r="AR18" s="7"/>
      <c r="AS18" s="54"/>
      <c r="AT18" s="55"/>
      <c r="AV18" s="56"/>
      <c r="AW18" s="57"/>
      <c r="AX18" s="58"/>
    </row>
    <row r="19" spans="2:50" ht="18" customHeight="1" x14ac:dyDescent="0.25">
      <c r="B19" s="62"/>
      <c r="C19" s="109"/>
      <c r="D19" s="103"/>
      <c r="F19" s="103"/>
      <c r="H19" s="66"/>
      <c r="I19" s="67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V19" s="59"/>
      <c r="AW19" s="60"/>
      <c r="AX19" s="61"/>
    </row>
    <row r="20" spans="2:50" ht="18" customHeight="1" x14ac:dyDescent="0.25">
      <c r="B20" s="62"/>
      <c r="C20" s="109">
        <v>7</v>
      </c>
      <c r="D20" s="103" t="s">
        <v>41</v>
      </c>
      <c r="F20" s="103" t="s">
        <v>42</v>
      </c>
      <c r="H20" s="66" t="s">
        <v>27</v>
      </c>
      <c r="I20" s="67" t="s">
        <v>38</v>
      </c>
      <c r="K20" s="7"/>
      <c r="L20" s="54"/>
      <c r="M20" s="55"/>
      <c r="N20" s="7"/>
      <c r="O20" s="54"/>
      <c r="P20" s="55"/>
      <c r="Q20" s="7"/>
      <c r="R20" s="54"/>
      <c r="S20" s="55"/>
      <c r="T20" s="7"/>
      <c r="U20" s="54"/>
      <c r="V20" s="55"/>
      <c r="W20" s="7"/>
      <c r="X20" s="54"/>
      <c r="Y20" s="55"/>
      <c r="Z20" s="7"/>
      <c r="AA20" s="54"/>
      <c r="AB20" s="55"/>
      <c r="AC20" s="7"/>
      <c r="AD20" s="54"/>
      <c r="AE20" s="55"/>
      <c r="AF20" s="7"/>
      <c r="AG20" s="54"/>
      <c r="AH20" s="55"/>
      <c r="AI20" s="7"/>
      <c r="AJ20" s="54"/>
      <c r="AK20" s="55"/>
      <c r="AL20" s="7"/>
      <c r="AM20" s="54"/>
      <c r="AN20" s="55"/>
      <c r="AO20" s="7"/>
      <c r="AP20" s="54"/>
      <c r="AQ20" s="55"/>
      <c r="AR20" s="7"/>
      <c r="AS20" s="54"/>
      <c r="AT20" s="55"/>
      <c r="AV20" s="56"/>
      <c r="AW20" s="57"/>
      <c r="AX20" s="58"/>
    </row>
    <row r="21" spans="2:50" ht="18" customHeight="1" x14ac:dyDescent="0.25">
      <c r="B21" s="62"/>
      <c r="C21" s="109"/>
      <c r="D21" s="103"/>
      <c r="F21" s="103"/>
      <c r="H21" s="66"/>
      <c r="I21" s="67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V21" s="59"/>
      <c r="AW21" s="60"/>
      <c r="AX21" s="61"/>
    </row>
    <row r="22" spans="2:50" ht="18" customHeight="1" x14ac:dyDescent="0.25">
      <c r="B22" s="62"/>
      <c r="C22" s="109">
        <v>8</v>
      </c>
      <c r="D22" s="103" t="s">
        <v>43</v>
      </c>
      <c r="F22" s="103" t="s">
        <v>44</v>
      </c>
      <c r="H22" s="66" t="s">
        <v>45</v>
      </c>
      <c r="I22" s="67" t="s">
        <v>28</v>
      </c>
      <c r="K22" s="7"/>
      <c r="L22" s="54"/>
      <c r="M22" s="55"/>
      <c r="N22" s="7"/>
      <c r="O22" s="54"/>
      <c r="P22" s="55"/>
      <c r="Q22" s="7"/>
      <c r="R22" s="54"/>
      <c r="S22" s="55"/>
      <c r="T22" s="7"/>
      <c r="U22" s="54"/>
      <c r="V22" s="55"/>
      <c r="W22" s="7"/>
      <c r="X22" s="54"/>
      <c r="Y22" s="55"/>
      <c r="Z22" s="7"/>
      <c r="AA22" s="54"/>
      <c r="AB22" s="55"/>
      <c r="AC22" s="7"/>
      <c r="AD22" s="54"/>
      <c r="AE22" s="55"/>
      <c r="AF22" s="7"/>
      <c r="AG22" s="54"/>
      <c r="AH22" s="55"/>
      <c r="AI22" s="7"/>
      <c r="AJ22" s="54"/>
      <c r="AK22" s="55"/>
      <c r="AL22" s="7"/>
      <c r="AM22" s="54"/>
      <c r="AN22" s="55"/>
      <c r="AO22" s="7"/>
      <c r="AP22" s="54"/>
      <c r="AQ22" s="55"/>
      <c r="AR22" s="7"/>
      <c r="AS22" s="54"/>
      <c r="AT22" s="55"/>
      <c r="AV22" s="56"/>
      <c r="AW22" s="57"/>
      <c r="AX22" s="58"/>
    </row>
    <row r="23" spans="2:50" ht="18" customHeight="1" x14ac:dyDescent="0.25">
      <c r="B23" s="62"/>
      <c r="C23" s="109"/>
      <c r="D23" s="103"/>
      <c r="F23" s="103"/>
      <c r="H23" s="66"/>
      <c r="I23" s="67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V23" s="59"/>
      <c r="AW23" s="60"/>
      <c r="AX23" s="61"/>
    </row>
    <row r="24" spans="2:50" ht="18" customHeight="1" x14ac:dyDescent="0.25">
      <c r="B24" s="62"/>
      <c r="C24" s="72">
        <v>9</v>
      </c>
      <c r="D24" s="97" t="s">
        <v>46</v>
      </c>
      <c r="F24" s="97" t="s">
        <v>47</v>
      </c>
      <c r="H24" s="77" t="s">
        <v>48</v>
      </c>
      <c r="I24" s="78" t="s">
        <v>28</v>
      </c>
      <c r="K24" s="7"/>
      <c r="L24" s="54"/>
      <c r="M24" s="55"/>
      <c r="N24" s="7"/>
      <c r="O24" s="54"/>
      <c r="P24" s="55"/>
      <c r="Q24" s="7"/>
      <c r="R24" s="54"/>
      <c r="S24" s="55"/>
      <c r="T24" s="7"/>
      <c r="U24" s="54"/>
      <c r="V24" s="55"/>
      <c r="W24" s="7"/>
      <c r="X24" s="54"/>
      <c r="Y24" s="55"/>
      <c r="Z24" s="7"/>
      <c r="AA24" s="54"/>
      <c r="AB24" s="55"/>
      <c r="AC24" s="7"/>
      <c r="AD24" s="54"/>
      <c r="AE24" s="55"/>
      <c r="AF24" s="7"/>
      <c r="AG24" s="54"/>
      <c r="AH24" s="55"/>
      <c r="AI24" s="7"/>
      <c r="AJ24" s="54"/>
      <c r="AK24" s="55"/>
      <c r="AL24" s="7"/>
      <c r="AM24" s="54"/>
      <c r="AN24" s="55"/>
      <c r="AO24" s="7"/>
      <c r="AP24" s="54"/>
      <c r="AQ24" s="55"/>
      <c r="AR24" s="7"/>
      <c r="AS24" s="54"/>
      <c r="AT24" s="55"/>
      <c r="AV24" s="56"/>
      <c r="AW24" s="57"/>
      <c r="AX24" s="58"/>
    </row>
    <row r="25" spans="2:50" ht="18" customHeight="1" x14ac:dyDescent="0.25">
      <c r="B25" s="62"/>
      <c r="C25" s="72"/>
      <c r="D25" s="97"/>
      <c r="F25" s="97"/>
      <c r="H25" s="77"/>
      <c r="I25" s="78"/>
      <c r="K25" s="53"/>
      <c r="L25" s="53"/>
      <c r="M25" s="53"/>
      <c r="N25" s="54"/>
      <c r="O25" s="91"/>
      <c r="P25" s="55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V25" s="59"/>
      <c r="AW25" s="60"/>
      <c r="AX25" s="61"/>
    </row>
    <row r="26" spans="2:50" ht="18" customHeight="1" x14ac:dyDescent="0.25">
      <c r="B26" s="62"/>
      <c r="C26" s="102">
        <v>10</v>
      </c>
      <c r="D26" s="103" t="s">
        <v>49</v>
      </c>
      <c r="F26" s="103" t="s">
        <v>50</v>
      </c>
      <c r="H26" s="71">
        <v>1</v>
      </c>
      <c r="I26" s="67" t="s">
        <v>28</v>
      </c>
      <c r="K26" s="7"/>
      <c r="L26" s="54"/>
      <c r="M26" s="55"/>
      <c r="N26" s="7"/>
      <c r="O26" s="54"/>
      <c r="P26" s="55"/>
      <c r="Q26" s="7"/>
      <c r="R26" s="54"/>
      <c r="S26" s="55"/>
      <c r="T26" s="7"/>
      <c r="U26" s="54"/>
      <c r="V26" s="55"/>
      <c r="W26" s="7"/>
      <c r="X26" s="54"/>
      <c r="Y26" s="55"/>
      <c r="Z26" s="7"/>
      <c r="AA26" s="54"/>
      <c r="AB26" s="55"/>
      <c r="AC26" s="7"/>
      <c r="AD26" s="54"/>
      <c r="AE26" s="55"/>
      <c r="AF26" s="7"/>
      <c r="AG26" s="54"/>
      <c r="AH26" s="55"/>
      <c r="AI26" s="7"/>
      <c r="AJ26" s="54"/>
      <c r="AK26" s="55"/>
      <c r="AL26" s="7"/>
      <c r="AM26" s="54"/>
      <c r="AN26" s="55"/>
      <c r="AO26" s="7"/>
      <c r="AP26" s="54"/>
      <c r="AQ26" s="55"/>
      <c r="AR26" s="7"/>
      <c r="AS26" s="54"/>
      <c r="AT26" s="55"/>
      <c r="AV26" s="56"/>
      <c r="AW26" s="57"/>
      <c r="AX26" s="58"/>
    </row>
    <row r="27" spans="2:50" ht="18" customHeight="1" x14ac:dyDescent="0.25">
      <c r="B27" s="62"/>
      <c r="C27" s="102"/>
      <c r="D27" s="103"/>
      <c r="F27" s="103"/>
      <c r="H27" s="66"/>
      <c r="I27" s="67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V27" s="59"/>
      <c r="AW27" s="60"/>
      <c r="AX27" s="61"/>
    </row>
    <row r="28" spans="2:50" ht="18" customHeight="1" x14ac:dyDescent="0.25">
      <c r="B28" s="62"/>
      <c r="C28" s="102">
        <v>11</v>
      </c>
      <c r="D28" s="103" t="s">
        <v>51</v>
      </c>
      <c r="F28" s="103" t="s">
        <v>52</v>
      </c>
      <c r="H28" s="71"/>
      <c r="I28" s="67" t="s">
        <v>28</v>
      </c>
      <c r="K28" s="7"/>
      <c r="L28" s="54"/>
      <c r="M28" s="55"/>
      <c r="N28" s="7"/>
      <c r="O28" s="54"/>
      <c r="P28" s="55"/>
      <c r="Q28" s="7"/>
      <c r="R28" s="54"/>
      <c r="S28" s="55"/>
      <c r="T28" s="7"/>
      <c r="U28" s="54"/>
      <c r="V28" s="55"/>
      <c r="W28" s="7"/>
      <c r="X28" s="54"/>
      <c r="Y28" s="55"/>
      <c r="Z28" s="7"/>
      <c r="AA28" s="54"/>
      <c r="AB28" s="55"/>
      <c r="AC28" s="7"/>
      <c r="AD28" s="54"/>
      <c r="AE28" s="55"/>
      <c r="AF28" s="7"/>
      <c r="AG28" s="54"/>
      <c r="AH28" s="55"/>
      <c r="AI28" s="7"/>
      <c r="AJ28" s="54"/>
      <c r="AK28" s="55"/>
      <c r="AL28" s="7"/>
      <c r="AM28" s="54"/>
      <c r="AN28" s="55"/>
      <c r="AO28" s="7"/>
      <c r="AP28" s="54"/>
      <c r="AQ28" s="55"/>
      <c r="AR28" s="7"/>
      <c r="AS28" s="54"/>
      <c r="AT28" s="55"/>
      <c r="AV28" s="56"/>
      <c r="AW28" s="57"/>
      <c r="AX28" s="58"/>
    </row>
    <row r="29" spans="2:50" ht="18" customHeight="1" x14ac:dyDescent="0.25">
      <c r="B29" s="62"/>
      <c r="C29" s="102"/>
      <c r="D29" s="103"/>
      <c r="F29" s="103"/>
      <c r="H29" s="66"/>
      <c r="I29" s="67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V29" s="59"/>
      <c r="AW29" s="60"/>
      <c r="AX29" s="61"/>
    </row>
    <row r="30" spans="2:50" ht="18" customHeight="1" x14ac:dyDescent="0.25">
      <c r="B30" s="62"/>
      <c r="C30" s="72">
        <v>12</v>
      </c>
      <c r="D30" s="97" t="s">
        <v>53</v>
      </c>
      <c r="F30" s="97" t="s">
        <v>54</v>
      </c>
      <c r="H30" s="77" t="s">
        <v>55</v>
      </c>
      <c r="I30" s="78" t="s">
        <v>28</v>
      </c>
      <c r="K30" s="7"/>
      <c r="L30" s="54"/>
      <c r="M30" s="55"/>
      <c r="N30" s="7"/>
      <c r="O30" s="54"/>
      <c r="P30" s="55"/>
      <c r="Q30" s="7"/>
      <c r="R30" s="54"/>
      <c r="S30" s="55"/>
      <c r="T30" s="7"/>
      <c r="U30" s="54"/>
      <c r="V30" s="55"/>
      <c r="W30" s="7"/>
      <c r="X30" s="54"/>
      <c r="Y30" s="55"/>
      <c r="Z30" s="7"/>
      <c r="AA30" s="54"/>
      <c r="AB30" s="55"/>
      <c r="AC30" s="7"/>
      <c r="AD30" s="54"/>
      <c r="AE30" s="55"/>
      <c r="AF30" s="7"/>
      <c r="AG30" s="54"/>
      <c r="AH30" s="55"/>
      <c r="AI30" s="7"/>
      <c r="AJ30" s="54"/>
      <c r="AK30" s="55"/>
      <c r="AL30" s="7"/>
      <c r="AM30" s="54"/>
      <c r="AN30" s="55"/>
      <c r="AO30" s="7"/>
      <c r="AP30" s="54"/>
      <c r="AQ30" s="55"/>
      <c r="AR30" s="7"/>
      <c r="AS30" s="54"/>
      <c r="AT30" s="55"/>
      <c r="AV30" s="56"/>
      <c r="AW30" s="57"/>
      <c r="AX30" s="58"/>
    </row>
    <row r="31" spans="2:50" ht="18" customHeight="1" x14ac:dyDescent="0.25">
      <c r="B31" s="62"/>
      <c r="C31" s="72"/>
      <c r="D31" s="97"/>
      <c r="F31" s="97"/>
      <c r="H31" s="77"/>
      <c r="I31" s="78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V31" s="59"/>
      <c r="AW31" s="60"/>
      <c r="AX31" s="61"/>
    </row>
    <row r="32" spans="2:50" ht="6" customHeight="1" x14ac:dyDescent="0.25">
      <c r="I32" s="8"/>
    </row>
    <row r="33" spans="2:50" ht="18" customHeight="1" x14ac:dyDescent="0.25">
      <c r="B33" s="62" t="s">
        <v>56</v>
      </c>
      <c r="C33" s="72">
        <v>13</v>
      </c>
      <c r="D33" s="97" t="s">
        <v>57</v>
      </c>
      <c r="F33" s="97" t="s">
        <v>58</v>
      </c>
      <c r="H33" s="79">
        <v>0.85</v>
      </c>
      <c r="I33" s="78" t="s">
        <v>38</v>
      </c>
      <c r="K33" s="7"/>
      <c r="L33" s="54"/>
      <c r="M33" s="55"/>
      <c r="N33" s="7"/>
      <c r="O33" s="54"/>
      <c r="P33" s="55"/>
      <c r="Q33" s="7"/>
      <c r="R33" s="54"/>
      <c r="S33" s="55"/>
      <c r="T33" s="7"/>
      <c r="U33" s="54"/>
      <c r="V33" s="55"/>
      <c r="W33" s="7"/>
      <c r="X33" s="54"/>
      <c r="Y33" s="55"/>
      <c r="Z33" s="7"/>
      <c r="AA33" s="54"/>
      <c r="AB33" s="55"/>
      <c r="AC33" s="7"/>
      <c r="AD33" s="54"/>
      <c r="AE33" s="55"/>
      <c r="AF33" s="7"/>
      <c r="AG33" s="54"/>
      <c r="AH33" s="55"/>
      <c r="AI33" s="7"/>
      <c r="AJ33" s="54"/>
      <c r="AK33" s="55"/>
      <c r="AL33" s="7"/>
      <c r="AM33" s="54"/>
      <c r="AN33" s="55"/>
      <c r="AO33" s="7"/>
      <c r="AP33" s="54"/>
      <c r="AQ33" s="55"/>
      <c r="AR33" s="7"/>
      <c r="AS33" s="54"/>
      <c r="AT33" s="55"/>
      <c r="AV33" s="56"/>
      <c r="AW33" s="57"/>
      <c r="AX33" s="58"/>
    </row>
    <row r="34" spans="2:50" ht="18" customHeight="1" x14ac:dyDescent="0.25">
      <c r="B34" s="62"/>
      <c r="C34" s="72"/>
      <c r="D34" s="97"/>
      <c r="F34" s="97"/>
      <c r="H34" s="77"/>
      <c r="I34" s="78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V34" s="59"/>
      <c r="AW34" s="60"/>
      <c r="AX34" s="61"/>
    </row>
    <row r="35" spans="2:50" ht="18" customHeight="1" x14ac:dyDescent="0.25">
      <c r="B35" s="62"/>
      <c r="C35" s="72">
        <v>14</v>
      </c>
      <c r="D35" s="97" t="s">
        <v>59</v>
      </c>
      <c r="F35" s="97" t="s">
        <v>60</v>
      </c>
      <c r="H35" s="71">
        <v>1</v>
      </c>
      <c r="I35" s="78" t="s">
        <v>38</v>
      </c>
      <c r="K35" s="7"/>
      <c r="L35" s="54"/>
      <c r="M35" s="55"/>
      <c r="N35" s="7"/>
      <c r="O35" s="54"/>
      <c r="P35" s="55"/>
      <c r="Q35" s="7"/>
      <c r="R35" s="54"/>
      <c r="S35" s="55"/>
      <c r="T35" s="7"/>
      <c r="U35" s="54"/>
      <c r="V35" s="55"/>
      <c r="W35" s="7"/>
      <c r="X35" s="54"/>
      <c r="Y35" s="55"/>
      <c r="Z35" s="7"/>
      <c r="AA35" s="54"/>
      <c r="AB35" s="55"/>
      <c r="AC35" s="7"/>
      <c r="AD35" s="54"/>
      <c r="AE35" s="55"/>
      <c r="AF35" s="7"/>
      <c r="AG35" s="54"/>
      <c r="AH35" s="55"/>
      <c r="AI35" s="7"/>
      <c r="AJ35" s="54"/>
      <c r="AK35" s="55"/>
      <c r="AL35" s="7"/>
      <c r="AM35" s="54"/>
      <c r="AN35" s="55"/>
      <c r="AO35" s="7"/>
      <c r="AP35" s="54"/>
      <c r="AQ35" s="55"/>
      <c r="AR35" s="7"/>
      <c r="AS35" s="54"/>
      <c r="AT35" s="55"/>
      <c r="AV35" s="56"/>
      <c r="AW35" s="57"/>
      <c r="AX35" s="58"/>
    </row>
    <row r="36" spans="2:50" ht="18" customHeight="1" x14ac:dyDescent="0.25">
      <c r="B36" s="62"/>
      <c r="C36" s="72"/>
      <c r="D36" s="97"/>
      <c r="F36" s="97"/>
      <c r="H36" s="66"/>
      <c r="I36" s="78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V36" s="59"/>
      <c r="AW36" s="60"/>
      <c r="AX36" s="61"/>
    </row>
    <row r="37" spans="2:50" ht="18" customHeight="1" x14ac:dyDescent="0.25">
      <c r="B37" s="62"/>
      <c r="C37" s="93">
        <v>15</v>
      </c>
      <c r="D37" s="101" t="s">
        <v>61</v>
      </c>
      <c r="F37" s="101" t="s">
        <v>62</v>
      </c>
      <c r="H37" s="88">
        <v>0.95</v>
      </c>
      <c r="I37" s="90" t="s">
        <v>38</v>
      </c>
      <c r="K37" s="7"/>
      <c r="L37" s="54"/>
      <c r="M37" s="55"/>
      <c r="N37" s="7"/>
      <c r="O37" s="54"/>
      <c r="P37" s="55"/>
      <c r="Q37" s="7"/>
      <c r="R37" s="54"/>
      <c r="S37" s="55"/>
      <c r="T37" s="7"/>
      <c r="U37" s="54"/>
      <c r="V37" s="55"/>
      <c r="W37" s="7"/>
      <c r="X37" s="54"/>
      <c r="Y37" s="55"/>
      <c r="Z37" s="7"/>
      <c r="AA37" s="54"/>
      <c r="AB37" s="55"/>
      <c r="AC37" s="7"/>
      <c r="AD37" s="54"/>
      <c r="AE37" s="55"/>
      <c r="AF37" s="7"/>
      <c r="AG37" s="54"/>
      <c r="AH37" s="55"/>
      <c r="AI37" s="7"/>
      <c r="AJ37" s="54"/>
      <c r="AK37" s="55"/>
      <c r="AL37" s="7"/>
      <c r="AM37" s="54"/>
      <c r="AN37" s="55"/>
      <c r="AO37" s="7"/>
      <c r="AP37" s="54"/>
      <c r="AQ37" s="55"/>
      <c r="AR37" s="7"/>
      <c r="AS37" s="54"/>
      <c r="AT37" s="55"/>
      <c r="AV37" s="56"/>
      <c r="AW37" s="57"/>
      <c r="AX37" s="58"/>
    </row>
    <row r="38" spans="2:50" ht="18" customHeight="1" x14ac:dyDescent="0.25">
      <c r="B38" s="62"/>
      <c r="C38" s="93"/>
      <c r="D38" s="101"/>
      <c r="F38" s="101"/>
      <c r="H38" s="89"/>
      <c r="I38" s="90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V38" s="59"/>
      <c r="AW38" s="60"/>
      <c r="AX38" s="61"/>
    </row>
    <row r="39" spans="2:50" ht="18" customHeight="1" x14ac:dyDescent="0.25">
      <c r="B39" s="62"/>
      <c r="C39" s="93">
        <v>16</v>
      </c>
      <c r="D39" s="101" t="s">
        <v>63</v>
      </c>
      <c r="F39" s="101" t="s">
        <v>64</v>
      </c>
      <c r="H39" s="88">
        <v>1</v>
      </c>
      <c r="I39" s="90" t="s">
        <v>38</v>
      </c>
      <c r="K39" s="7"/>
      <c r="L39" s="54"/>
      <c r="M39" s="55"/>
      <c r="N39" s="7"/>
      <c r="O39" s="54"/>
      <c r="P39" s="55"/>
      <c r="Q39" s="7"/>
      <c r="R39" s="54"/>
      <c r="S39" s="55"/>
      <c r="T39" s="7"/>
      <c r="U39" s="54"/>
      <c r="V39" s="55"/>
      <c r="W39" s="7"/>
      <c r="X39" s="54"/>
      <c r="Y39" s="55"/>
      <c r="Z39" s="7"/>
      <c r="AA39" s="54"/>
      <c r="AB39" s="55"/>
      <c r="AC39" s="7"/>
      <c r="AD39" s="54"/>
      <c r="AE39" s="55"/>
      <c r="AF39" s="7"/>
      <c r="AG39" s="54"/>
      <c r="AH39" s="55"/>
      <c r="AI39" s="7"/>
      <c r="AJ39" s="54"/>
      <c r="AK39" s="55"/>
      <c r="AL39" s="7"/>
      <c r="AM39" s="54"/>
      <c r="AN39" s="55"/>
      <c r="AO39" s="7"/>
      <c r="AP39" s="54"/>
      <c r="AQ39" s="55"/>
      <c r="AR39" s="7"/>
      <c r="AS39" s="54"/>
      <c r="AT39" s="55"/>
      <c r="AV39" s="56"/>
      <c r="AW39" s="57"/>
      <c r="AX39" s="58"/>
    </row>
    <row r="40" spans="2:50" ht="18" customHeight="1" x14ac:dyDescent="0.25">
      <c r="B40" s="62"/>
      <c r="C40" s="93"/>
      <c r="D40" s="101"/>
      <c r="F40" s="101"/>
      <c r="H40" s="89"/>
      <c r="I40" s="90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V40" s="59"/>
      <c r="AW40" s="60"/>
      <c r="AX40" s="61"/>
    </row>
    <row r="41" spans="2:50" ht="6.75" customHeight="1" x14ac:dyDescent="0.25">
      <c r="I41" s="8"/>
    </row>
    <row r="42" spans="2:50" ht="15.75" customHeight="1" x14ac:dyDescent="0.25">
      <c r="B42" s="62" t="s">
        <v>65</v>
      </c>
      <c r="C42" s="72">
        <v>17</v>
      </c>
      <c r="D42" s="97" t="s">
        <v>66</v>
      </c>
      <c r="F42" s="97" t="s">
        <v>67</v>
      </c>
      <c r="H42" s="77"/>
      <c r="I42" s="78" t="s">
        <v>38</v>
      </c>
      <c r="K42" s="7"/>
      <c r="L42" s="54"/>
      <c r="M42" s="55"/>
      <c r="N42" s="7"/>
      <c r="O42" s="54"/>
      <c r="P42" s="55"/>
      <c r="Q42" s="7"/>
      <c r="R42" s="54"/>
      <c r="S42" s="55"/>
      <c r="T42" s="7"/>
      <c r="U42" s="54"/>
      <c r="V42" s="55"/>
      <c r="W42" s="7"/>
      <c r="X42" s="54"/>
      <c r="Y42" s="55"/>
      <c r="Z42" s="7"/>
      <c r="AA42" s="54"/>
      <c r="AB42" s="55"/>
      <c r="AC42" s="7"/>
      <c r="AD42" s="54"/>
      <c r="AE42" s="55"/>
      <c r="AF42" s="7"/>
      <c r="AG42" s="54"/>
      <c r="AH42" s="55"/>
      <c r="AI42" s="7"/>
      <c r="AJ42" s="54"/>
      <c r="AK42" s="55"/>
      <c r="AL42" s="7"/>
      <c r="AM42" s="54"/>
      <c r="AN42" s="55"/>
      <c r="AO42" s="7"/>
      <c r="AP42" s="54"/>
      <c r="AQ42" s="55"/>
      <c r="AR42" s="7"/>
      <c r="AS42" s="54"/>
      <c r="AT42" s="55"/>
      <c r="AV42" s="56"/>
      <c r="AW42" s="57"/>
      <c r="AX42" s="58"/>
    </row>
    <row r="43" spans="2:50" ht="15.75" customHeight="1" x14ac:dyDescent="0.25">
      <c r="B43" s="62"/>
      <c r="C43" s="72"/>
      <c r="D43" s="97"/>
      <c r="F43" s="97"/>
      <c r="H43" s="77"/>
      <c r="I43" s="78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V43" s="59"/>
      <c r="AW43" s="60"/>
      <c r="AX43" s="61"/>
    </row>
    <row r="44" spans="2:50" ht="20.25" customHeight="1" x14ac:dyDescent="0.25">
      <c r="B44" s="62"/>
      <c r="C44" s="72">
        <v>18</v>
      </c>
      <c r="D44" s="97" t="s">
        <v>68</v>
      </c>
      <c r="F44" s="97" t="s">
        <v>69</v>
      </c>
      <c r="H44" s="71">
        <v>1</v>
      </c>
      <c r="I44" s="78" t="s">
        <v>28</v>
      </c>
      <c r="K44" s="7"/>
      <c r="L44" s="54"/>
      <c r="M44" s="55"/>
      <c r="N44" s="7"/>
      <c r="O44" s="54"/>
      <c r="P44" s="55"/>
      <c r="Q44" s="7"/>
      <c r="R44" s="54"/>
      <c r="S44" s="55"/>
      <c r="T44" s="7"/>
      <c r="U44" s="54"/>
      <c r="V44" s="55"/>
      <c r="W44" s="7"/>
      <c r="X44" s="54"/>
      <c r="Y44" s="55"/>
      <c r="Z44" s="7"/>
      <c r="AA44" s="54"/>
      <c r="AB44" s="55"/>
      <c r="AC44" s="7"/>
      <c r="AD44" s="54"/>
      <c r="AE44" s="55"/>
      <c r="AF44" s="7"/>
      <c r="AG44" s="54"/>
      <c r="AH44" s="55"/>
      <c r="AI44" s="7"/>
      <c r="AJ44" s="54"/>
      <c r="AK44" s="55"/>
      <c r="AL44" s="7"/>
      <c r="AM44" s="54"/>
      <c r="AN44" s="55"/>
      <c r="AO44" s="7"/>
      <c r="AP44" s="54"/>
      <c r="AQ44" s="55"/>
      <c r="AR44" s="7"/>
      <c r="AS44" s="54"/>
      <c r="AT44" s="55"/>
      <c r="AV44" s="56"/>
      <c r="AW44" s="57"/>
      <c r="AX44" s="58"/>
    </row>
    <row r="45" spans="2:50" ht="20.25" customHeight="1" x14ac:dyDescent="0.25">
      <c r="B45" s="62"/>
      <c r="C45" s="72"/>
      <c r="D45" s="97"/>
      <c r="F45" s="97"/>
      <c r="H45" s="66"/>
      <c r="I45" s="78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V45" s="59"/>
      <c r="AW45" s="60"/>
      <c r="AX45" s="61"/>
    </row>
    <row r="46" spans="2:50" ht="24.75" customHeight="1" x14ac:dyDescent="0.25">
      <c r="B46" s="62"/>
      <c r="C46" s="72">
        <v>19</v>
      </c>
      <c r="D46" s="97" t="s">
        <v>70</v>
      </c>
      <c r="F46" s="97" t="s">
        <v>71</v>
      </c>
      <c r="H46" s="77" t="s">
        <v>72</v>
      </c>
      <c r="I46" s="78" t="s">
        <v>28</v>
      </c>
      <c r="K46" s="7"/>
      <c r="L46" s="54"/>
      <c r="M46" s="55"/>
      <c r="N46" s="7"/>
      <c r="O46" s="54"/>
      <c r="P46" s="55"/>
      <c r="Q46" s="7"/>
      <c r="R46" s="54"/>
      <c r="S46" s="55"/>
      <c r="T46" s="7"/>
      <c r="U46" s="54"/>
      <c r="V46" s="55"/>
      <c r="W46" s="7"/>
      <c r="X46" s="54"/>
      <c r="Y46" s="55"/>
      <c r="Z46" s="7"/>
      <c r="AA46" s="54"/>
      <c r="AB46" s="55"/>
      <c r="AC46" s="7"/>
      <c r="AD46" s="54"/>
      <c r="AE46" s="55"/>
      <c r="AF46" s="7"/>
      <c r="AG46" s="54"/>
      <c r="AH46" s="55"/>
      <c r="AI46" s="7"/>
      <c r="AJ46" s="54"/>
      <c r="AK46" s="55"/>
      <c r="AL46" s="7"/>
      <c r="AM46" s="54"/>
      <c r="AN46" s="55"/>
      <c r="AO46" s="7"/>
      <c r="AP46" s="54"/>
      <c r="AQ46" s="55"/>
      <c r="AR46" s="7"/>
      <c r="AS46" s="54"/>
      <c r="AT46" s="55"/>
      <c r="AV46" s="56"/>
      <c r="AW46" s="57"/>
      <c r="AX46" s="58"/>
    </row>
    <row r="47" spans="2:50" ht="24.75" customHeight="1" x14ac:dyDescent="0.25">
      <c r="B47" s="62"/>
      <c r="C47" s="72"/>
      <c r="D47" s="97"/>
      <c r="F47" s="97"/>
      <c r="H47" s="77"/>
      <c r="I47" s="78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V47" s="59"/>
      <c r="AW47" s="60"/>
      <c r="AX47" s="61"/>
    </row>
    <row r="48" spans="2:50" ht="24.75" customHeight="1" x14ac:dyDescent="0.25">
      <c r="B48" s="62"/>
      <c r="C48" s="72">
        <v>20</v>
      </c>
      <c r="D48" s="97" t="s">
        <v>73</v>
      </c>
      <c r="F48" s="103" t="s">
        <v>74</v>
      </c>
      <c r="H48" s="114">
        <v>9</v>
      </c>
      <c r="I48" s="78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56"/>
      <c r="AW48" s="57"/>
      <c r="AX48" s="58"/>
    </row>
    <row r="49" spans="2:50" ht="24.75" customHeight="1" x14ac:dyDescent="0.25">
      <c r="B49" s="62"/>
      <c r="C49" s="72"/>
      <c r="D49" s="97"/>
      <c r="F49" s="103"/>
      <c r="H49" s="114"/>
      <c r="I49" s="78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V49" s="59"/>
      <c r="AW49" s="60"/>
      <c r="AX49" s="61"/>
    </row>
    <row r="50" spans="2:50" ht="21" customHeight="1" x14ac:dyDescent="0.25">
      <c r="B50" s="62"/>
      <c r="C50" s="72">
        <v>21</v>
      </c>
      <c r="D50" s="97" t="s">
        <v>75</v>
      </c>
      <c r="F50" s="97" t="s">
        <v>76</v>
      </c>
      <c r="H50" s="113">
        <v>5.5</v>
      </c>
      <c r="I50" s="78" t="s">
        <v>28</v>
      </c>
      <c r="K50" s="7"/>
      <c r="L50" s="54"/>
      <c r="M50" s="55"/>
      <c r="N50" s="7"/>
      <c r="O50" s="54"/>
      <c r="P50" s="55"/>
      <c r="Q50" s="7"/>
      <c r="R50" s="54"/>
      <c r="S50" s="55"/>
      <c r="T50" s="7"/>
      <c r="U50" s="54"/>
      <c r="V50" s="55"/>
      <c r="W50" s="7"/>
      <c r="X50" s="54"/>
      <c r="Y50" s="55"/>
      <c r="Z50" s="7"/>
      <c r="AA50" s="54"/>
      <c r="AB50" s="55"/>
      <c r="AC50" s="7"/>
      <c r="AD50" s="54"/>
      <c r="AE50" s="55"/>
      <c r="AF50" s="7"/>
      <c r="AG50" s="54"/>
      <c r="AH50" s="55"/>
      <c r="AI50" s="7"/>
      <c r="AJ50" s="54"/>
      <c r="AK50" s="55"/>
      <c r="AL50" s="7"/>
      <c r="AM50" s="54"/>
      <c r="AN50" s="55"/>
      <c r="AO50" s="7"/>
      <c r="AP50" s="54"/>
      <c r="AQ50" s="55"/>
      <c r="AR50" s="7"/>
      <c r="AS50" s="54"/>
      <c r="AT50" s="55"/>
      <c r="AV50" s="56"/>
      <c r="AW50" s="57"/>
      <c r="AX50" s="58"/>
    </row>
    <row r="51" spans="2:50" ht="21" customHeight="1" x14ac:dyDescent="0.25">
      <c r="B51" s="62"/>
      <c r="C51" s="72"/>
      <c r="D51" s="97"/>
      <c r="F51" s="97"/>
      <c r="H51" s="113"/>
      <c r="I51" s="78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V51" s="59"/>
      <c r="AW51" s="60"/>
      <c r="AX51" s="61"/>
    </row>
    <row r="52" spans="2:50" ht="20.25" customHeight="1" x14ac:dyDescent="0.25">
      <c r="B52" s="62"/>
      <c r="C52" s="72">
        <v>22</v>
      </c>
      <c r="D52" s="97" t="s">
        <v>77</v>
      </c>
      <c r="F52" s="97" t="s">
        <v>78</v>
      </c>
      <c r="H52" s="114">
        <v>3</v>
      </c>
      <c r="I52" s="78" t="s">
        <v>28</v>
      </c>
      <c r="K52" s="7"/>
      <c r="L52" s="54"/>
      <c r="M52" s="55"/>
      <c r="N52" s="7"/>
      <c r="O52" s="54"/>
      <c r="P52" s="55"/>
      <c r="Q52" s="7"/>
      <c r="R52" s="54"/>
      <c r="S52" s="55"/>
      <c r="T52" s="7"/>
      <c r="U52" s="54"/>
      <c r="V52" s="55"/>
      <c r="W52" s="7"/>
      <c r="X52" s="54"/>
      <c r="Y52" s="55"/>
      <c r="Z52" s="7"/>
      <c r="AA52" s="54"/>
      <c r="AB52" s="55"/>
      <c r="AC52" s="7"/>
      <c r="AD52" s="54"/>
      <c r="AE52" s="55"/>
      <c r="AF52" s="7"/>
      <c r="AG52" s="54"/>
      <c r="AH52" s="55"/>
      <c r="AI52" s="7"/>
      <c r="AJ52" s="54"/>
      <c r="AK52" s="55"/>
      <c r="AL52" s="7"/>
      <c r="AM52" s="54"/>
      <c r="AN52" s="55"/>
      <c r="AO52" s="7"/>
      <c r="AP52" s="54"/>
      <c r="AQ52" s="55"/>
      <c r="AR52" s="7"/>
      <c r="AS52" s="54"/>
      <c r="AT52" s="55"/>
      <c r="AV52" s="56"/>
      <c r="AW52" s="57"/>
      <c r="AX52" s="58"/>
    </row>
    <row r="53" spans="2:50" ht="20.25" customHeight="1" x14ac:dyDescent="0.25">
      <c r="B53" s="62"/>
      <c r="C53" s="72"/>
      <c r="D53" s="97"/>
      <c r="F53" s="97"/>
      <c r="H53" s="114"/>
      <c r="I53" s="78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V53" s="59"/>
      <c r="AW53" s="60"/>
      <c r="AX53" s="61"/>
    </row>
    <row r="54" spans="2:50" ht="20.25" customHeight="1" x14ac:dyDescent="0.25">
      <c r="B54" s="62"/>
      <c r="C54" s="72">
        <v>23</v>
      </c>
      <c r="D54" s="97" t="s">
        <v>79</v>
      </c>
      <c r="F54" s="103" t="s">
        <v>80</v>
      </c>
      <c r="H54" s="77">
        <v>15</v>
      </c>
      <c r="I54" s="78" t="s">
        <v>38</v>
      </c>
      <c r="K54" s="56"/>
      <c r="L54" s="57"/>
      <c r="M54" s="58"/>
      <c r="N54" s="56"/>
      <c r="O54" s="57"/>
      <c r="P54" s="58"/>
      <c r="Q54" s="56"/>
      <c r="R54" s="57"/>
      <c r="S54" s="58"/>
      <c r="T54" s="56"/>
      <c r="U54" s="57"/>
      <c r="V54" s="58"/>
      <c r="W54" s="56"/>
      <c r="X54" s="57"/>
      <c r="Y54" s="58"/>
      <c r="Z54" s="56"/>
      <c r="AA54" s="57"/>
      <c r="AB54" s="58"/>
      <c r="AC54" s="56"/>
      <c r="AD54" s="57"/>
      <c r="AE54" s="58"/>
      <c r="AF54" s="56"/>
      <c r="AG54" s="57"/>
      <c r="AH54" s="58"/>
      <c r="AI54" s="56"/>
      <c r="AJ54" s="57"/>
      <c r="AK54" s="58"/>
      <c r="AL54" s="56"/>
      <c r="AM54" s="57"/>
      <c r="AN54" s="58"/>
      <c r="AO54" s="56"/>
      <c r="AP54" s="57"/>
      <c r="AQ54" s="58"/>
      <c r="AR54" s="56"/>
      <c r="AS54" s="57"/>
      <c r="AT54" s="58"/>
      <c r="AV54" s="56"/>
      <c r="AW54" s="57"/>
      <c r="AX54" s="58"/>
    </row>
    <row r="55" spans="2:50" ht="20.25" customHeight="1" x14ac:dyDescent="0.25">
      <c r="B55" s="62"/>
      <c r="C55" s="72"/>
      <c r="D55" s="97"/>
      <c r="F55" s="103"/>
      <c r="H55" s="77"/>
      <c r="I55" s="78"/>
      <c r="K55" s="59"/>
      <c r="L55" s="60"/>
      <c r="M55" s="61"/>
      <c r="N55" s="59"/>
      <c r="O55" s="60"/>
      <c r="P55" s="61"/>
      <c r="Q55" s="59"/>
      <c r="R55" s="60"/>
      <c r="S55" s="61"/>
      <c r="T55" s="59"/>
      <c r="U55" s="60"/>
      <c r="V55" s="61"/>
      <c r="W55" s="59"/>
      <c r="X55" s="60"/>
      <c r="Y55" s="61"/>
      <c r="Z55" s="59"/>
      <c r="AA55" s="60"/>
      <c r="AB55" s="61"/>
      <c r="AC55" s="59"/>
      <c r="AD55" s="60"/>
      <c r="AE55" s="61"/>
      <c r="AF55" s="59"/>
      <c r="AG55" s="60"/>
      <c r="AH55" s="61"/>
      <c r="AI55" s="59"/>
      <c r="AJ55" s="60"/>
      <c r="AK55" s="61"/>
      <c r="AL55" s="59"/>
      <c r="AM55" s="60"/>
      <c r="AN55" s="61"/>
      <c r="AO55" s="59"/>
      <c r="AP55" s="60"/>
      <c r="AQ55" s="61"/>
      <c r="AR55" s="59"/>
      <c r="AS55" s="60"/>
      <c r="AT55" s="61"/>
      <c r="AV55" s="59"/>
      <c r="AW55" s="60"/>
      <c r="AX55" s="61"/>
    </row>
    <row r="56" spans="2:50" ht="20.25" customHeight="1" x14ac:dyDescent="0.25">
      <c r="B56" s="62"/>
      <c r="C56" s="72">
        <v>24</v>
      </c>
      <c r="D56" s="97" t="s">
        <v>81</v>
      </c>
      <c r="F56" s="97" t="s">
        <v>82</v>
      </c>
      <c r="H56" s="71">
        <v>0.85</v>
      </c>
      <c r="I56" s="78" t="s">
        <v>28</v>
      </c>
      <c r="K56" s="7"/>
      <c r="L56" s="54"/>
      <c r="M56" s="55"/>
      <c r="N56" s="7"/>
      <c r="O56" s="54"/>
      <c r="P56" s="55"/>
      <c r="Q56" s="7"/>
      <c r="R56" s="54"/>
      <c r="S56" s="55"/>
      <c r="T56" s="7"/>
      <c r="U56" s="54"/>
      <c r="V56" s="55"/>
      <c r="W56" s="7"/>
      <c r="X56" s="54"/>
      <c r="Y56" s="55"/>
      <c r="Z56" s="7"/>
      <c r="AA56" s="54"/>
      <c r="AB56" s="55"/>
      <c r="AC56" s="7"/>
      <c r="AD56" s="54"/>
      <c r="AE56" s="55"/>
      <c r="AF56" s="7"/>
      <c r="AG56" s="54"/>
      <c r="AH56" s="55"/>
      <c r="AI56" s="7"/>
      <c r="AJ56" s="54"/>
      <c r="AK56" s="55"/>
      <c r="AL56" s="7"/>
      <c r="AM56" s="54"/>
      <c r="AN56" s="55"/>
      <c r="AO56" s="7"/>
      <c r="AP56" s="54"/>
      <c r="AQ56" s="55"/>
      <c r="AR56" s="7"/>
      <c r="AS56" s="54"/>
      <c r="AT56" s="55"/>
      <c r="AV56" s="56"/>
      <c r="AW56" s="57"/>
      <c r="AX56" s="58"/>
    </row>
    <row r="57" spans="2:50" ht="20.25" customHeight="1" x14ac:dyDescent="0.25">
      <c r="B57" s="62"/>
      <c r="C57" s="72"/>
      <c r="D57" s="97"/>
      <c r="F57" s="97"/>
      <c r="H57" s="66"/>
      <c r="I57" s="78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V57" s="59"/>
      <c r="AW57" s="60"/>
      <c r="AX57" s="61"/>
    </row>
    <row r="58" spans="2:50" ht="21.75" customHeight="1" x14ac:dyDescent="0.25">
      <c r="B58" s="62"/>
      <c r="C58" s="109">
        <v>25</v>
      </c>
      <c r="D58" s="103" t="s">
        <v>83</v>
      </c>
      <c r="F58" s="103" t="s">
        <v>84</v>
      </c>
      <c r="H58" s="66" t="s">
        <v>72</v>
      </c>
      <c r="I58" s="67" t="s">
        <v>38</v>
      </c>
      <c r="K58" s="7"/>
      <c r="L58" s="54"/>
      <c r="M58" s="55"/>
      <c r="N58" s="7"/>
      <c r="O58" s="54"/>
      <c r="P58" s="55"/>
      <c r="Q58" s="7"/>
      <c r="R58" s="54"/>
      <c r="S58" s="55"/>
      <c r="T58" s="7"/>
      <c r="U58" s="54"/>
      <c r="V58" s="55"/>
      <c r="W58" s="7"/>
      <c r="X58" s="54"/>
      <c r="Y58" s="55"/>
      <c r="Z58" s="7"/>
      <c r="AA58" s="54"/>
      <c r="AB58" s="55"/>
      <c r="AC58" s="7"/>
      <c r="AD58" s="54"/>
      <c r="AE58" s="55"/>
      <c r="AF58" s="7"/>
      <c r="AG58" s="54"/>
      <c r="AH58" s="55"/>
      <c r="AI58" s="7"/>
      <c r="AJ58" s="54"/>
      <c r="AK58" s="55"/>
      <c r="AL58" s="7"/>
      <c r="AM58" s="54"/>
      <c r="AN58" s="55"/>
      <c r="AO58" s="7"/>
      <c r="AP58" s="54"/>
      <c r="AQ58" s="55"/>
      <c r="AR58" s="7"/>
      <c r="AS58" s="54"/>
      <c r="AT58" s="55"/>
      <c r="AV58" s="56"/>
      <c r="AW58" s="57"/>
      <c r="AX58" s="58"/>
    </row>
    <row r="59" spans="2:50" ht="21.75" customHeight="1" x14ac:dyDescent="0.25">
      <c r="B59" s="62"/>
      <c r="C59" s="109"/>
      <c r="D59" s="103"/>
      <c r="F59" s="103"/>
      <c r="H59" s="66"/>
      <c r="I59" s="67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V59" s="59"/>
      <c r="AW59" s="60"/>
      <c r="AX59" s="61"/>
    </row>
    <row r="60" spans="2:50" ht="18" customHeight="1" x14ac:dyDescent="0.25">
      <c r="B60" s="62"/>
      <c r="C60" s="93">
        <v>26</v>
      </c>
      <c r="D60" s="101" t="s">
        <v>63</v>
      </c>
      <c r="F60" s="101" t="s">
        <v>85</v>
      </c>
      <c r="H60" s="88">
        <v>1</v>
      </c>
      <c r="I60" s="90" t="s">
        <v>28</v>
      </c>
      <c r="K60" s="7"/>
      <c r="L60" s="54"/>
      <c r="M60" s="55"/>
      <c r="N60" s="7"/>
      <c r="O60" s="54"/>
      <c r="P60" s="55"/>
      <c r="Q60" s="7"/>
      <c r="R60" s="54"/>
      <c r="S60" s="55"/>
      <c r="T60" s="7"/>
      <c r="U60" s="54"/>
      <c r="V60" s="55"/>
      <c r="W60" s="7"/>
      <c r="X60" s="54"/>
      <c r="Y60" s="55"/>
      <c r="Z60" s="7"/>
      <c r="AA60" s="54"/>
      <c r="AB60" s="55"/>
      <c r="AC60" s="7"/>
      <c r="AD60" s="54"/>
      <c r="AE60" s="55"/>
      <c r="AF60" s="7"/>
      <c r="AG60" s="54"/>
      <c r="AH60" s="55"/>
      <c r="AI60" s="7"/>
      <c r="AJ60" s="54"/>
      <c r="AK60" s="55"/>
      <c r="AL60" s="7"/>
      <c r="AM60" s="54"/>
      <c r="AN60" s="55"/>
      <c r="AO60" s="7"/>
      <c r="AP60" s="54"/>
      <c r="AQ60" s="55"/>
      <c r="AR60" s="7"/>
      <c r="AS60" s="54"/>
      <c r="AT60" s="55"/>
      <c r="AV60" s="56"/>
      <c r="AW60" s="57"/>
      <c r="AX60" s="58"/>
    </row>
    <row r="61" spans="2:50" ht="18" customHeight="1" x14ac:dyDescent="0.25">
      <c r="B61" s="62"/>
      <c r="C61" s="93"/>
      <c r="D61" s="101"/>
      <c r="F61" s="101"/>
      <c r="H61" s="89"/>
      <c r="I61" s="90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V61" s="59"/>
      <c r="AW61" s="60"/>
      <c r="AX61" s="61"/>
    </row>
    <row r="62" spans="2:50" ht="6" customHeight="1" x14ac:dyDescent="0.25">
      <c r="I62" s="8"/>
    </row>
    <row r="63" spans="2:50" x14ac:dyDescent="0.25">
      <c r="B63" s="62" t="s">
        <v>86</v>
      </c>
      <c r="C63" s="72">
        <v>27</v>
      </c>
      <c r="D63" s="97" t="s">
        <v>87</v>
      </c>
      <c r="F63" s="97" t="s">
        <v>88</v>
      </c>
      <c r="H63" s="79">
        <v>1</v>
      </c>
      <c r="I63" s="78" t="s">
        <v>28</v>
      </c>
      <c r="K63" s="7"/>
      <c r="L63" s="54"/>
      <c r="M63" s="55"/>
      <c r="N63" s="7"/>
      <c r="O63" s="54"/>
      <c r="P63" s="55"/>
      <c r="Q63" s="7"/>
      <c r="R63" s="54"/>
      <c r="S63" s="55"/>
      <c r="T63" s="7"/>
      <c r="U63" s="54"/>
      <c r="V63" s="55"/>
      <c r="W63" s="7"/>
      <c r="X63" s="54"/>
      <c r="Y63" s="55"/>
      <c r="Z63" s="7"/>
      <c r="AA63" s="54"/>
      <c r="AB63" s="55"/>
      <c r="AC63" s="7"/>
      <c r="AD63" s="54"/>
      <c r="AE63" s="55"/>
      <c r="AF63" s="7"/>
      <c r="AG63" s="54"/>
      <c r="AH63" s="55"/>
      <c r="AI63" s="7"/>
      <c r="AJ63" s="54"/>
      <c r="AK63" s="55"/>
      <c r="AL63" s="7"/>
      <c r="AM63" s="54"/>
      <c r="AN63" s="55"/>
      <c r="AO63" s="7"/>
      <c r="AP63" s="54"/>
      <c r="AQ63" s="55"/>
      <c r="AR63" s="7"/>
      <c r="AS63" s="54"/>
      <c r="AT63" s="55"/>
      <c r="AV63" s="56"/>
      <c r="AW63" s="57"/>
      <c r="AX63" s="58"/>
    </row>
    <row r="64" spans="2:50" x14ac:dyDescent="0.25">
      <c r="B64" s="62"/>
      <c r="C64" s="72"/>
      <c r="D64" s="97"/>
      <c r="F64" s="97"/>
      <c r="H64" s="77"/>
      <c r="I64" s="78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V64" s="59"/>
      <c r="AW64" s="60"/>
      <c r="AX64" s="61"/>
    </row>
    <row r="65" spans="2:50" x14ac:dyDescent="0.25">
      <c r="B65" s="62"/>
      <c r="C65" s="72">
        <v>28</v>
      </c>
      <c r="D65" s="97" t="s">
        <v>89</v>
      </c>
      <c r="F65" s="97" t="s">
        <v>90</v>
      </c>
      <c r="H65" s="77" t="s">
        <v>91</v>
      </c>
      <c r="I65" s="78" t="s">
        <v>38</v>
      </c>
      <c r="K65" s="7"/>
      <c r="L65" s="54"/>
      <c r="M65" s="55"/>
      <c r="N65" s="7"/>
      <c r="O65" s="54"/>
      <c r="P65" s="55"/>
      <c r="Q65" s="7"/>
      <c r="R65" s="54"/>
      <c r="S65" s="55"/>
      <c r="T65" s="7"/>
      <c r="U65" s="54"/>
      <c r="V65" s="55"/>
      <c r="W65" s="7"/>
      <c r="X65" s="54"/>
      <c r="Y65" s="55"/>
      <c r="Z65" s="7"/>
      <c r="AA65" s="54"/>
      <c r="AB65" s="55"/>
      <c r="AC65" s="7"/>
      <c r="AD65" s="54"/>
      <c r="AE65" s="55"/>
      <c r="AF65" s="7"/>
      <c r="AG65" s="54"/>
      <c r="AH65" s="55"/>
      <c r="AI65" s="7"/>
      <c r="AJ65" s="54"/>
      <c r="AK65" s="55"/>
      <c r="AL65" s="7"/>
      <c r="AM65" s="54"/>
      <c r="AN65" s="55"/>
      <c r="AO65" s="7"/>
      <c r="AP65" s="54"/>
      <c r="AQ65" s="55"/>
      <c r="AR65" s="7"/>
      <c r="AS65" s="54"/>
      <c r="AT65" s="55"/>
      <c r="AV65" s="56"/>
      <c r="AW65" s="57"/>
      <c r="AX65" s="58"/>
    </row>
    <row r="66" spans="2:50" x14ac:dyDescent="0.25">
      <c r="B66" s="62"/>
      <c r="C66" s="72"/>
      <c r="D66" s="97"/>
      <c r="F66" s="97"/>
      <c r="H66" s="77"/>
      <c r="I66" s="78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4"/>
      <c r="AS66" s="91"/>
      <c r="AT66" s="55"/>
      <c r="AV66" s="59"/>
      <c r="AW66" s="60"/>
      <c r="AX66" s="61"/>
    </row>
    <row r="67" spans="2:50" x14ac:dyDescent="0.25">
      <c r="B67" s="62"/>
      <c r="C67" s="72">
        <v>29</v>
      </c>
      <c r="D67" s="97" t="s">
        <v>92</v>
      </c>
      <c r="F67" s="97" t="s">
        <v>93</v>
      </c>
      <c r="H67" s="77" t="s">
        <v>94</v>
      </c>
      <c r="I67" s="78" t="s">
        <v>28</v>
      </c>
      <c r="K67" s="7"/>
      <c r="L67" s="54"/>
      <c r="M67" s="55"/>
      <c r="N67" s="7"/>
      <c r="O67" s="54"/>
      <c r="P67" s="55"/>
      <c r="Q67" s="7"/>
      <c r="R67" s="54"/>
      <c r="S67" s="55"/>
      <c r="T67" s="7"/>
      <c r="U67" s="54"/>
      <c r="V67" s="55"/>
      <c r="W67" s="7"/>
      <c r="X67" s="54"/>
      <c r="Y67" s="55"/>
      <c r="Z67" s="7"/>
      <c r="AA67" s="54"/>
      <c r="AB67" s="55"/>
      <c r="AC67" s="7"/>
      <c r="AD67" s="54"/>
      <c r="AE67" s="55"/>
      <c r="AF67" s="7"/>
      <c r="AG67" s="54"/>
      <c r="AH67" s="55"/>
      <c r="AI67" s="7"/>
      <c r="AJ67" s="54"/>
      <c r="AK67" s="55"/>
      <c r="AL67" s="7"/>
      <c r="AM67" s="54"/>
      <c r="AN67" s="55"/>
      <c r="AO67" s="7"/>
      <c r="AP67" s="54"/>
      <c r="AQ67" s="55"/>
      <c r="AR67" s="7"/>
      <c r="AS67" s="54"/>
      <c r="AT67" s="55"/>
      <c r="AV67" s="56"/>
      <c r="AW67" s="57"/>
      <c r="AX67" s="58"/>
    </row>
    <row r="68" spans="2:50" x14ac:dyDescent="0.25">
      <c r="B68" s="62"/>
      <c r="C68" s="72"/>
      <c r="D68" s="97"/>
      <c r="F68" s="97"/>
      <c r="H68" s="77"/>
      <c r="I68" s="78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4"/>
      <c r="AJ68" s="91"/>
      <c r="AK68" s="55"/>
      <c r="AL68" s="53"/>
      <c r="AM68" s="53"/>
      <c r="AN68" s="53"/>
      <c r="AO68" s="53"/>
      <c r="AP68" s="53"/>
      <c r="AQ68" s="53"/>
      <c r="AR68" s="53"/>
      <c r="AS68" s="53"/>
      <c r="AT68" s="53"/>
      <c r="AV68" s="59"/>
      <c r="AW68" s="60"/>
      <c r="AX68" s="61"/>
    </row>
    <row r="69" spans="2:50" x14ac:dyDescent="0.25">
      <c r="B69" s="62"/>
      <c r="C69" s="93">
        <v>30</v>
      </c>
      <c r="D69" s="101" t="s">
        <v>63</v>
      </c>
      <c r="F69" s="101" t="s">
        <v>95</v>
      </c>
      <c r="H69" s="88">
        <v>1</v>
      </c>
      <c r="I69" s="90" t="s">
        <v>28</v>
      </c>
      <c r="K69" s="7"/>
      <c r="L69" s="54"/>
      <c r="M69" s="55"/>
      <c r="N69" s="7"/>
      <c r="O69" s="54"/>
      <c r="P69" s="55"/>
      <c r="Q69" s="7"/>
      <c r="R69" s="54"/>
      <c r="S69" s="55"/>
      <c r="T69" s="7"/>
      <c r="U69" s="54"/>
      <c r="V69" s="55"/>
      <c r="W69" s="7"/>
      <c r="X69" s="54"/>
      <c r="Y69" s="55"/>
      <c r="Z69" s="7"/>
      <c r="AA69" s="54"/>
      <c r="AB69" s="55"/>
      <c r="AC69" s="7"/>
      <c r="AD69" s="54"/>
      <c r="AE69" s="55"/>
      <c r="AF69" s="7"/>
      <c r="AG69" s="54"/>
      <c r="AH69" s="55"/>
      <c r="AI69" s="7"/>
      <c r="AJ69" s="54"/>
      <c r="AK69" s="55"/>
      <c r="AL69" s="7"/>
      <c r="AM69" s="54"/>
      <c r="AN69" s="55"/>
      <c r="AO69" s="7"/>
      <c r="AP69" s="54"/>
      <c r="AQ69" s="55"/>
      <c r="AR69" s="7"/>
      <c r="AS69" s="54"/>
      <c r="AT69" s="55"/>
      <c r="AV69" s="56"/>
      <c r="AW69" s="57"/>
      <c r="AX69" s="58"/>
    </row>
    <row r="70" spans="2:50" x14ac:dyDescent="0.25">
      <c r="B70" s="62"/>
      <c r="C70" s="93"/>
      <c r="D70" s="101"/>
      <c r="F70" s="101"/>
      <c r="H70" s="89"/>
      <c r="I70" s="90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V70" s="59"/>
      <c r="AW70" s="60"/>
      <c r="AX70" s="61"/>
    </row>
    <row r="71" spans="2:50" ht="5.25" customHeight="1" x14ac:dyDescent="0.25">
      <c r="I71" s="8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</row>
    <row r="72" spans="2:50" x14ac:dyDescent="0.25">
      <c r="B72" s="62" t="s">
        <v>96</v>
      </c>
      <c r="C72" s="72">
        <v>31</v>
      </c>
      <c r="D72" s="97" t="s">
        <v>97</v>
      </c>
      <c r="F72" s="97" t="s">
        <v>98</v>
      </c>
      <c r="H72" s="71">
        <v>0.8</v>
      </c>
      <c r="I72" s="78" t="s">
        <v>38</v>
      </c>
      <c r="K72" s="7"/>
      <c r="L72" s="54"/>
      <c r="M72" s="55"/>
      <c r="N72" s="7"/>
      <c r="O72" s="54"/>
      <c r="P72" s="55"/>
      <c r="Q72" s="7"/>
      <c r="R72" s="54"/>
      <c r="S72" s="55"/>
      <c r="T72" s="7"/>
      <c r="U72" s="54"/>
      <c r="V72" s="55"/>
      <c r="W72" s="7"/>
      <c r="X72" s="54"/>
      <c r="Y72" s="55"/>
      <c r="Z72" s="7"/>
      <c r="AA72" s="54"/>
      <c r="AB72" s="55"/>
      <c r="AC72" s="7"/>
      <c r="AD72" s="54"/>
      <c r="AE72" s="55"/>
      <c r="AF72" s="7"/>
      <c r="AG72" s="54"/>
      <c r="AH72" s="55"/>
      <c r="AI72" s="7"/>
      <c r="AJ72" s="54"/>
      <c r="AK72" s="55"/>
      <c r="AL72" s="7"/>
      <c r="AM72" s="54"/>
      <c r="AN72" s="55"/>
      <c r="AO72" s="7"/>
      <c r="AP72" s="54"/>
      <c r="AQ72" s="55"/>
      <c r="AR72" s="7"/>
      <c r="AS72" s="54"/>
      <c r="AT72" s="55"/>
      <c r="AV72" s="56"/>
      <c r="AW72" s="57"/>
      <c r="AX72" s="58"/>
    </row>
    <row r="73" spans="2:50" x14ac:dyDescent="0.25">
      <c r="B73" s="62"/>
      <c r="C73" s="72"/>
      <c r="D73" s="97"/>
      <c r="F73" s="97"/>
      <c r="H73" s="66"/>
      <c r="I73" s="78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V73" s="59"/>
      <c r="AW73" s="60"/>
      <c r="AX73" s="61"/>
    </row>
    <row r="74" spans="2:50" x14ac:dyDescent="0.25">
      <c r="B74" s="62"/>
      <c r="C74" s="72">
        <v>32</v>
      </c>
      <c r="D74" s="97" t="s">
        <v>99</v>
      </c>
      <c r="F74" s="97" t="s">
        <v>100</v>
      </c>
      <c r="H74" s="77" t="s">
        <v>101</v>
      </c>
      <c r="I74" s="78" t="s">
        <v>28</v>
      </c>
      <c r="K74" s="7"/>
      <c r="L74" s="54"/>
      <c r="M74" s="55"/>
      <c r="N74" s="7"/>
      <c r="O74" s="54"/>
      <c r="P74" s="55"/>
      <c r="Q74" s="7"/>
      <c r="R74" s="54"/>
      <c r="S74" s="55"/>
      <c r="T74" s="7"/>
      <c r="U74" s="54"/>
      <c r="V74" s="55"/>
      <c r="W74" s="7"/>
      <c r="X74" s="54"/>
      <c r="Y74" s="55"/>
      <c r="Z74" s="7"/>
      <c r="AA74" s="54"/>
      <c r="AB74" s="55"/>
      <c r="AC74" s="7"/>
      <c r="AD74" s="54"/>
      <c r="AE74" s="55"/>
      <c r="AF74" s="7"/>
      <c r="AG74" s="54"/>
      <c r="AH74" s="55"/>
      <c r="AI74" s="7"/>
      <c r="AJ74" s="54"/>
      <c r="AK74" s="55"/>
      <c r="AL74" s="7"/>
      <c r="AM74" s="54"/>
      <c r="AN74" s="55"/>
      <c r="AO74" s="7"/>
      <c r="AP74" s="54"/>
      <c r="AQ74" s="55"/>
      <c r="AR74" s="7"/>
      <c r="AS74" s="54"/>
      <c r="AT74" s="55"/>
      <c r="AV74" s="56"/>
      <c r="AW74" s="57"/>
      <c r="AX74" s="58"/>
    </row>
    <row r="75" spans="2:50" x14ac:dyDescent="0.25">
      <c r="B75" s="62"/>
      <c r="C75" s="72"/>
      <c r="D75" s="97"/>
      <c r="F75" s="97"/>
      <c r="H75" s="77"/>
      <c r="I75" s="78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V75" s="59"/>
      <c r="AW75" s="60"/>
      <c r="AX75" s="61"/>
    </row>
    <row r="76" spans="2:50" x14ac:dyDescent="0.25">
      <c r="B76" s="62"/>
      <c r="C76" s="72">
        <v>33</v>
      </c>
      <c r="D76" s="97" t="s">
        <v>102</v>
      </c>
      <c r="F76" s="97" t="s">
        <v>103</v>
      </c>
      <c r="H76" s="110" t="s">
        <v>104</v>
      </c>
      <c r="I76" s="78" t="s">
        <v>38</v>
      </c>
      <c r="K76" s="7"/>
      <c r="L76" s="54"/>
      <c r="M76" s="55"/>
      <c r="N76" s="7"/>
      <c r="O76" s="54"/>
      <c r="P76" s="55"/>
      <c r="Q76" s="7"/>
      <c r="R76" s="54"/>
      <c r="S76" s="55"/>
      <c r="T76" s="7"/>
      <c r="U76" s="54"/>
      <c r="V76" s="55"/>
      <c r="W76" s="7"/>
      <c r="X76" s="54"/>
      <c r="Y76" s="55"/>
      <c r="Z76" s="7"/>
      <c r="AA76" s="54"/>
      <c r="AB76" s="55"/>
      <c r="AC76" s="7"/>
      <c r="AD76" s="54"/>
      <c r="AE76" s="55"/>
      <c r="AF76" s="7"/>
      <c r="AG76" s="54"/>
      <c r="AH76" s="55"/>
      <c r="AI76" s="7"/>
      <c r="AJ76" s="54"/>
      <c r="AK76" s="55"/>
      <c r="AL76" s="7"/>
      <c r="AM76" s="54"/>
      <c r="AN76" s="55"/>
      <c r="AO76" s="7"/>
      <c r="AP76" s="54"/>
      <c r="AQ76" s="55"/>
      <c r="AR76" s="7"/>
      <c r="AS76" s="54"/>
      <c r="AT76" s="55"/>
      <c r="AV76" s="56"/>
      <c r="AW76" s="57"/>
      <c r="AX76" s="58"/>
    </row>
    <row r="77" spans="2:50" x14ac:dyDescent="0.25">
      <c r="B77" s="62"/>
      <c r="C77" s="72"/>
      <c r="D77" s="97"/>
      <c r="F77" s="97"/>
      <c r="H77" s="110"/>
      <c r="I77" s="78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V77" s="59"/>
      <c r="AW77" s="60"/>
      <c r="AX77" s="61"/>
    </row>
    <row r="78" spans="2:50" x14ac:dyDescent="0.25">
      <c r="B78" s="62"/>
      <c r="C78" s="72">
        <v>34</v>
      </c>
      <c r="D78" s="97" t="s">
        <v>105</v>
      </c>
      <c r="F78" s="97" t="s">
        <v>106</v>
      </c>
      <c r="H78" s="111">
        <v>7</v>
      </c>
      <c r="I78" s="78" t="s">
        <v>38</v>
      </c>
      <c r="K78" s="7"/>
      <c r="L78" s="54"/>
      <c r="M78" s="55"/>
      <c r="N78" s="7"/>
      <c r="O78" s="54"/>
      <c r="P78" s="55"/>
      <c r="Q78" s="7"/>
      <c r="R78" s="54"/>
      <c r="S78" s="55"/>
      <c r="T78" s="7"/>
      <c r="U78" s="54"/>
      <c r="V78" s="55"/>
      <c r="W78" s="7"/>
      <c r="X78" s="54"/>
      <c r="Y78" s="55"/>
      <c r="Z78" s="7"/>
      <c r="AA78" s="54"/>
      <c r="AB78" s="55"/>
      <c r="AC78" s="7"/>
      <c r="AD78" s="54"/>
      <c r="AE78" s="55"/>
      <c r="AF78" s="7"/>
      <c r="AG78" s="54"/>
      <c r="AH78" s="55"/>
      <c r="AI78" s="7"/>
      <c r="AJ78" s="54"/>
      <c r="AK78" s="55"/>
      <c r="AL78" s="7"/>
      <c r="AM78" s="54"/>
      <c r="AN78" s="55"/>
      <c r="AO78" s="7"/>
      <c r="AP78" s="54"/>
      <c r="AQ78" s="55"/>
      <c r="AR78" s="7"/>
      <c r="AS78" s="54"/>
      <c r="AT78" s="55"/>
      <c r="AV78" s="56"/>
      <c r="AW78" s="57"/>
      <c r="AX78" s="58"/>
    </row>
    <row r="79" spans="2:50" x14ac:dyDescent="0.25">
      <c r="B79" s="62"/>
      <c r="C79" s="72"/>
      <c r="D79" s="97"/>
      <c r="F79" s="97"/>
      <c r="H79" s="111"/>
      <c r="I79" s="78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V79" s="59"/>
      <c r="AW79" s="60"/>
      <c r="AX79" s="61"/>
    </row>
    <row r="80" spans="2:50" x14ac:dyDescent="0.25">
      <c r="B80" s="62"/>
      <c r="C80" s="72">
        <v>35</v>
      </c>
      <c r="D80" s="97" t="s">
        <v>107</v>
      </c>
      <c r="F80" s="97" t="s">
        <v>108</v>
      </c>
      <c r="H80" s="77"/>
      <c r="I80" s="78" t="s">
        <v>28</v>
      </c>
      <c r="K80" s="7"/>
      <c r="L80" s="54"/>
      <c r="M80" s="55"/>
      <c r="N80" s="7"/>
      <c r="O80" s="54"/>
      <c r="P80" s="55"/>
      <c r="Q80" s="7"/>
      <c r="R80" s="54"/>
      <c r="S80" s="55"/>
      <c r="T80" s="7"/>
      <c r="U80" s="54"/>
      <c r="V80" s="55"/>
      <c r="W80" s="7"/>
      <c r="X80" s="54"/>
      <c r="Y80" s="55"/>
      <c r="Z80" s="7"/>
      <c r="AA80" s="54"/>
      <c r="AB80" s="55"/>
      <c r="AC80" s="7"/>
      <c r="AD80" s="54"/>
      <c r="AE80" s="55"/>
      <c r="AF80" s="7"/>
      <c r="AG80" s="54"/>
      <c r="AH80" s="55"/>
      <c r="AI80" s="7"/>
      <c r="AJ80" s="54"/>
      <c r="AK80" s="55"/>
      <c r="AL80" s="7"/>
      <c r="AM80" s="54"/>
      <c r="AN80" s="55"/>
      <c r="AO80" s="7"/>
      <c r="AP80" s="54"/>
      <c r="AQ80" s="55"/>
      <c r="AR80" s="7"/>
      <c r="AS80" s="54"/>
      <c r="AT80" s="55"/>
      <c r="AV80" s="56"/>
      <c r="AW80" s="57"/>
      <c r="AX80" s="58"/>
    </row>
    <row r="81" spans="2:50" x14ac:dyDescent="0.25">
      <c r="B81" s="62"/>
      <c r="C81" s="72"/>
      <c r="D81" s="97"/>
      <c r="F81" s="97"/>
      <c r="H81" s="77"/>
      <c r="I81" s="78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V81" s="59"/>
      <c r="AW81" s="60"/>
      <c r="AX81" s="61"/>
    </row>
    <row r="82" spans="2:50" x14ac:dyDescent="0.25">
      <c r="B82" s="62"/>
      <c r="C82" s="72">
        <v>36</v>
      </c>
      <c r="D82" s="97" t="s">
        <v>109</v>
      </c>
      <c r="F82" s="97" t="s">
        <v>110</v>
      </c>
      <c r="H82" s="77"/>
      <c r="I82" s="78" t="s">
        <v>28</v>
      </c>
      <c r="K82" s="7"/>
      <c r="L82" s="54"/>
      <c r="M82" s="55"/>
      <c r="N82" s="7"/>
      <c r="O82" s="54"/>
      <c r="P82" s="55"/>
      <c r="Q82" s="7"/>
      <c r="R82" s="54"/>
      <c r="S82" s="55"/>
      <c r="T82" s="7"/>
      <c r="U82" s="54"/>
      <c r="V82" s="55"/>
      <c r="W82" s="7"/>
      <c r="X82" s="54"/>
      <c r="Y82" s="55"/>
      <c r="Z82" s="7"/>
      <c r="AA82" s="54"/>
      <c r="AB82" s="55"/>
      <c r="AC82" s="7"/>
      <c r="AD82" s="54"/>
      <c r="AE82" s="55"/>
      <c r="AF82" s="7"/>
      <c r="AG82" s="54"/>
      <c r="AH82" s="55"/>
      <c r="AI82" s="7"/>
      <c r="AJ82" s="54"/>
      <c r="AK82" s="55"/>
      <c r="AL82" s="7"/>
      <c r="AM82" s="54"/>
      <c r="AN82" s="55"/>
      <c r="AO82" s="7"/>
      <c r="AP82" s="54"/>
      <c r="AQ82" s="55"/>
      <c r="AR82" s="7"/>
      <c r="AS82" s="54"/>
      <c r="AT82" s="55"/>
      <c r="AV82" s="56"/>
      <c r="AW82" s="57"/>
      <c r="AX82" s="58"/>
    </row>
    <row r="83" spans="2:50" x14ac:dyDescent="0.25">
      <c r="B83" s="62"/>
      <c r="C83" s="72"/>
      <c r="D83" s="97"/>
      <c r="F83" s="97"/>
      <c r="H83" s="77"/>
      <c r="I83" s="78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V83" s="59"/>
      <c r="AW83" s="60"/>
      <c r="AX83" s="61"/>
    </row>
    <row r="84" spans="2:50" x14ac:dyDescent="0.25">
      <c r="B84" s="62"/>
      <c r="C84" s="72">
        <v>37</v>
      </c>
      <c r="D84" s="97" t="s">
        <v>111</v>
      </c>
      <c r="F84" s="97" t="s">
        <v>112</v>
      </c>
      <c r="H84" s="110" t="s">
        <v>113</v>
      </c>
      <c r="I84" s="78" t="s">
        <v>38</v>
      </c>
      <c r="K84" s="7"/>
      <c r="L84" s="54"/>
      <c r="M84" s="55"/>
      <c r="N84" s="7"/>
      <c r="O84" s="54"/>
      <c r="P84" s="55"/>
      <c r="Q84" s="7"/>
      <c r="R84" s="54"/>
      <c r="S84" s="55"/>
      <c r="T84" s="7"/>
      <c r="U84" s="54"/>
      <c r="V84" s="55"/>
      <c r="W84" s="7"/>
      <c r="X84" s="54"/>
      <c r="Y84" s="55"/>
      <c r="Z84" s="7"/>
      <c r="AA84" s="54"/>
      <c r="AB84" s="55"/>
      <c r="AC84" s="7"/>
      <c r="AD84" s="54"/>
      <c r="AE84" s="55"/>
      <c r="AF84" s="7"/>
      <c r="AG84" s="54"/>
      <c r="AH84" s="55"/>
      <c r="AI84" s="7"/>
      <c r="AJ84" s="54"/>
      <c r="AK84" s="55"/>
      <c r="AL84" s="7"/>
      <c r="AM84" s="54"/>
      <c r="AN84" s="55"/>
      <c r="AO84" s="7"/>
      <c r="AP84" s="54"/>
      <c r="AQ84" s="55"/>
      <c r="AR84" s="7"/>
      <c r="AS84" s="54"/>
      <c r="AT84" s="55"/>
      <c r="AV84" s="56"/>
      <c r="AW84" s="57"/>
      <c r="AX84" s="58"/>
    </row>
    <row r="85" spans="2:50" x14ac:dyDescent="0.25">
      <c r="B85" s="62"/>
      <c r="C85" s="72"/>
      <c r="D85" s="97"/>
      <c r="F85" s="97"/>
      <c r="H85" s="110"/>
      <c r="I85" s="78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V85" s="59"/>
      <c r="AW85" s="60"/>
      <c r="AX85" s="61"/>
    </row>
    <row r="86" spans="2:50" ht="25.5" customHeight="1" x14ac:dyDescent="0.25">
      <c r="B86" s="62"/>
      <c r="C86" s="72">
        <v>38</v>
      </c>
      <c r="D86" s="97" t="s">
        <v>114</v>
      </c>
      <c r="F86" s="97" t="s">
        <v>115</v>
      </c>
      <c r="H86" s="77" t="s">
        <v>116</v>
      </c>
      <c r="I86" s="78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56"/>
      <c r="AW86" s="57"/>
      <c r="AX86" s="58"/>
    </row>
    <row r="87" spans="2:50" ht="25.5" customHeight="1" x14ac:dyDescent="0.25">
      <c r="B87" s="62"/>
      <c r="C87" s="72"/>
      <c r="D87" s="97"/>
      <c r="F87" s="97"/>
      <c r="H87" s="77"/>
      <c r="I87" s="78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V87" s="59"/>
      <c r="AW87" s="60"/>
      <c r="AX87" s="61"/>
    </row>
    <row r="88" spans="2:50" x14ac:dyDescent="0.25">
      <c r="B88" s="62"/>
      <c r="C88" s="109">
        <v>39</v>
      </c>
      <c r="D88" s="103" t="s">
        <v>117</v>
      </c>
      <c r="F88" s="103" t="s">
        <v>118</v>
      </c>
      <c r="H88" s="66"/>
      <c r="I88" s="67" t="s">
        <v>38</v>
      </c>
      <c r="K88" s="7"/>
      <c r="L88" s="54"/>
      <c r="M88" s="55"/>
      <c r="N88" s="7"/>
      <c r="O88" s="54"/>
      <c r="P88" s="55"/>
      <c r="Q88" s="7"/>
      <c r="R88" s="54"/>
      <c r="S88" s="55"/>
      <c r="T88" s="7"/>
      <c r="U88" s="54"/>
      <c r="V88" s="55"/>
      <c r="W88" s="7"/>
      <c r="X88" s="54"/>
      <c r="Y88" s="55"/>
      <c r="Z88" s="7"/>
      <c r="AA88" s="54"/>
      <c r="AB88" s="55"/>
      <c r="AC88" s="7"/>
      <c r="AD88" s="54"/>
      <c r="AE88" s="55"/>
      <c r="AF88" s="7"/>
      <c r="AG88" s="54"/>
      <c r="AH88" s="55"/>
      <c r="AI88" s="7"/>
      <c r="AJ88" s="54"/>
      <c r="AK88" s="55"/>
      <c r="AL88" s="7"/>
      <c r="AM88" s="54"/>
      <c r="AN88" s="55"/>
      <c r="AO88" s="7"/>
      <c r="AP88" s="54"/>
      <c r="AQ88" s="55"/>
      <c r="AR88" s="7"/>
      <c r="AS88" s="54"/>
      <c r="AT88" s="55"/>
      <c r="AV88" s="56"/>
      <c r="AW88" s="57"/>
      <c r="AX88" s="58"/>
    </row>
    <row r="89" spans="2:50" x14ac:dyDescent="0.25">
      <c r="B89" s="62"/>
      <c r="C89" s="109"/>
      <c r="D89" s="103"/>
      <c r="F89" s="103"/>
      <c r="H89" s="66"/>
      <c r="I89" s="67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V89" s="59"/>
      <c r="AW89" s="60"/>
      <c r="AX89" s="61"/>
    </row>
    <row r="90" spans="2:50" x14ac:dyDescent="0.25">
      <c r="B90" s="62"/>
      <c r="C90" s="93">
        <v>40</v>
      </c>
      <c r="D90" s="92" t="s">
        <v>63</v>
      </c>
      <c r="F90" s="92" t="s">
        <v>119</v>
      </c>
      <c r="H90" s="88">
        <v>1</v>
      </c>
      <c r="I90" s="90" t="s">
        <v>28</v>
      </c>
      <c r="K90" s="7"/>
      <c r="L90" s="54"/>
      <c r="M90" s="55"/>
      <c r="N90" s="7"/>
      <c r="O90" s="54"/>
      <c r="P90" s="55"/>
      <c r="Q90" s="7"/>
      <c r="R90" s="54"/>
      <c r="S90" s="55"/>
      <c r="T90" s="7"/>
      <c r="U90" s="54"/>
      <c r="V90" s="55"/>
      <c r="W90" s="7"/>
      <c r="X90" s="54"/>
      <c r="Y90" s="55"/>
      <c r="Z90" s="9"/>
      <c r="AA90" s="53"/>
      <c r="AB90" s="53"/>
      <c r="AC90" s="7"/>
      <c r="AD90" s="54"/>
      <c r="AE90" s="55"/>
      <c r="AF90" s="7"/>
      <c r="AG90" s="54"/>
      <c r="AH90" s="55"/>
      <c r="AI90" s="7"/>
      <c r="AJ90" s="54"/>
      <c r="AK90" s="55"/>
      <c r="AL90" s="7"/>
      <c r="AM90" s="54"/>
      <c r="AN90" s="55"/>
      <c r="AO90" s="9"/>
      <c r="AP90" s="54"/>
      <c r="AQ90" s="55"/>
      <c r="AR90" s="7"/>
      <c r="AS90" s="54"/>
      <c r="AT90" s="55"/>
      <c r="AV90" s="56"/>
      <c r="AW90" s="57"/>
      <c r="AX90" s="58"/>
    </row>
    <row r="91" spans="2:50" x14ac:dyDescent="0.25">
      <c r="B91" s="62"/>
      <c r="C91" s="93"/>
      <c r="D91" s="92"/>
      <c r="F91" s="92"/>
      <c r="H91" s="89"/>
      <c r="I91" s="90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4"/>
      <c r="AP91" s="91"/>
      <c r="AQ91" s="55"/>
      <c r="AR91" s="53"/>
      <c r="AS91" s="53"/>
      <c r="AT91" s="53"/>
      <c r="AV91" s="59"/>
      <c r="AW91" s="60"/>
      <c r="AX91" s="61"/>
    </row>
    <row r="92" spans="2:50" ht="6" customHeight="1" x14ac:dyDescent="0.25">
      <c r="I92" s="8"/>
    </row>
    <row r="93" spans="2:50" x14ac:dyDescent="0.25">
      <c r="B93" s="62" t="s">
        <v>120</v>
      </c>
      <c r="C93" s="72">
        <v>41</v>
      </c>
      <c r="D93" s="97" t="s">
        <v>121</v>
      </c>
      <c r="F93" s="97" t="s">
        <v>122</v>
      </c>
      <c r="H93" s="79">
        <v>0.85</v>
      </c>
      <c r="I93" s="78" t="s">
        <v>38</v>
      </c>
      <c r="K93" s="7"/>
      <c r="L93" s="54"/>
      <c r="M93" s="55"/>
      <c r="N93" s="7"/>
      <c r="O93" s="54"/>
      <c r="P93" s="55"/>
      <c r="Q93" s="7"/>
      <c r="R93" s="54"/>
      <c r="S93" s="55"/>
      <c r="T93" s="7"/>
      <c r="U93" s="54"/>
      <c r="V93" s="55"/>
      <c r="W93" s="7"/>
      <c r="X93" s="54"/>
      <c r="Y93" s="55"/>
      <c r="Z93" s="7"/>
      <c r="AA93" s="54"/>
      <c r="AB93" s="55"/>
      <c r="AC93" s="7"/>
      <c r="AD93" s="54"/>
      <c r="AE93" s="55"/>
      <c r="AF93" s="7"/>
      <c r="AG93" s="54"/>
      <c r="AH93" s="55"/>
      <c r="AI93" s="7"/>
      <c r="AJ93" s="54"/>
      <c r="AK93" s="55"/>
      <c r="AL93" s="7"/>
      <c r="AM93" s="54"/>
      <c r="AN93" s="55"/>
      <c r="AO93" s="7"/>
      <c r="AP93" s="54"/>
      <c r="AQ93" s="55"/>
      <c r="AR93" s="7"/>
      <c r="AS93" s="54"/>
      <c r="AT93" s="55"/>
      <c r="AV93" s="56"/>
      <c r="AW93" s="57"/>
      <c r="AX93" s="58"/>
    </row>
    <row r="94" spans="2:50" x14ac:dyDescent="0.25">
      <c r="B94" s="62"/>
      <c r="C94" s="72"/>
      <c r="D94" s="97"/>
      <c r="F94" s="97"/>
      <c r="H94" s="77"/>
      <c r="I94" s="78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V94" s="59"/>
      <c r="AW94" s="60"/>
      <c r="AX94" s="61"/>
    </row>
    <row r="95" spans="2:50" x14ac:dyDescent="0.25">
      <c r="B95" s="62"/>
      <c r="C95" s="72">
        <v>42</v>
      </c>
      <c r="D95" s="97" t="s">
        <v>123</v>
      </c>
      <c r="F95" s="97" t="s">
        <v>124</v>
      </c>
      <c r="H95" s="77">
        <v>3</v>
      </c>
      <c r="I95" s="78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56"/>
      <c r="AW95" s="57"/>
      <c r="AX95" s="58"/>
    </row>
    <row r="96" spans="2:50" x14ac:dyDescent="0.25">
      <c r="B96" s="62"/>
      <c r="C96" s="72"/>
      <c r="D96" s="97"/>
      <c r="F96" s="97"/>
      <c r="H96" s="77"/>
      <c r="I96" s="78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V96" s="59"/>
      <c r="AW96" s="60"/>
      <c r="AX96" s="61"/>
    </row>
    <row r="97" spans="2:50" x14ac:dyDescent="0.25">
      <c r="B97" s="62"/>
      <c r="C97" s="93">
        <v>43</v>
      </c>
      <c r="D97" s="101" t="s">
        <v>125</v>
      </c>
      <c r="F97" s="101" t="s">
        <v>126</v>
      </c>
      <c r="H97" s="89"/>
      <c r="I97" s="90" t="s">
        <v>28</v>
      </c>
      <c r="K97" s="7"/>
      <c r="L97" s="54"/>
      <c r="M97" s="55"/>
      <c r="N97" s="7"/>
      <c r="O97" s="54"/>
      <c r="P97" s="55"/>
      <c r="Q97" s="7"/>
      <c r="R97" s="54"/>
      <c r="S97" s="55"/>
      <c r="T97" s="7"/>
      <c r="U97" s="54"/>
      <c r="V97" s="55"/>
      <c r="W97" s="7"/>
      <c r="X97" s="54"/>
      <c r="Y97" s="55"/>
      <c r="Z97" s="7"/>
      <c r="AA97" s="54"/>
      <c r="AB97" s="55"/>
      <c r="AC97" s="7"/>
      <c r="AD97" s="54"/>
      <c r="AE97" s="55"/>
      <c r="AF97" s="7"/>
      <c r="AG97" s="54"/>
      <c r="AH97" s="55"/>
      <c r="AI97" s="7"/>
      <c r="AJ97" s="54"/>
      <c r="AK97" s="55"/>
      <c r="AL97" s="7"/>
      <c r="AM97" s="54"/>
      <c r="AN97" s="55"/>
      <c r="AO97" s="7"/>
      <c r="AP97" s="54"/>
      <c r="AQ97" s="55"/>
      <c r="AR97" s="7"/>
      <c r="AS97" s="54"/>
      <c r="AT97" s="55"/>
      <c r="AV97" s="56"/>
      <c r="AW97" s="57"/>
      <c r="AX97" s="58"/>
    </row>
    <row r="98" spans="2:50" x14ac:dyDescent="0.25">
      <c r="B98" s="62"/>
      <c r="C98" s="93"/>
      <c r="D98" s="101"/>
      <c r="F98" s="101"/>
      <c r="H98" s="89"/>
      <c r="I98" s="90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V98" s="59"/>
      <c r="AW98" s="60"/>
      <c r="AX98" s="61"/>
    </row>
    <row r="99" spans="2:50" x14ac:dyDescent="0.25">
      <c r="B99" s="62"/>
      <c r="C99" s="72">
        <v>44</v>
      </c>
      <c r="D99" s="97" t="s">
        <v>127</v>
      </c>
      <c r="F99" s="97" t="s">
        <v>128</v>
      </c>
      <c r="H99" s="71">
        <v>0.4</v>
      </c>
      <c r="I99" s="78" t="s">
        <v>28</v>
      </c>
      <c r="K99" s="7"/>
      <c r="L99" s="54"/>
      <c r="M99" s="55"/>
      <c r="N99" s="7"/>
      <c r="O99" s="54"/>
      <c r="P99" s="55"/>
      <c r="Q99" s="7"/>
      <c r="R99" s="54"/>
      <c r="S99" s="55"/>
      <c r="T99" s="7"/>
      <c r="U99" s="54"/>
      <c r="V99" s="55"/>
      <c r="W99" s="7"/>
      <c r="X99" s="54"/>
      <c r="Y99" s="55"/>
      <c r="Z99" s="7"/>
      <c r="AA99" s="54"/>
      <c r="AB99" s="55"/>
      <c r="AC99" s="7"/>
      <c r="AD99" s="54"/>
      <c r="AE99" s="55"/>
      <c r="AF99" s="7"/>
      <c r="AG99" s="54"/>
      <c r="AH99" s="55"/>
      <c r="AI99" s="7"/>
      <c r="AJ99" s="54"/>
      <c r="AK99" s="55"/>
      <c r="AL99" s="7"/>
      <c r="AM99" s="54"/>
      <c r="AN99" s="55"/>
      <c r="AO99" s="7"/>
      <c r="AP99" s="54"/>
      <c r="AQ99" s="55"/>
      <c r="AR99" s="7"/>
      <c r="AS99" s="54"/>
      <c r="AT99" s="55"/>
      <c r="AV99" s="56"/>
      <c r="AW99" s="57"/>
      <c r="AX99" s="58"/>
    </row>
    <row r="100" spans="2:50" x14ac:dyDescent="0.25">
      <c r="B100" s="62"/>
      <c r="C100" s="72"/>
      <c r="D100" s="97"/>
      <c r="F100" s="97"/>
      <c r="H100" s="66"/>
      <c r="I100" s="78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V100" s="59"/>
      <c r="AW100" s="60"/>
      <c r="AX100" s="61"/>
    </row>
    <row r="101" spans="2:50" x14ac:dyDescent="0.25">
      <c r="B101" s="62"/>
      <c r="C101" s="72">
        <v>45</v>
      </c>
      <c r="D101" s="97" t="s">
        <v>129</v>
      </c>
      <c r="F101" s="97" t="s">
        <v>130</v>
      </c>
      <c r="H101" s="77"/>
      <c r="I101" s="78" t="s">
        <v>28</v>
      </c>
      <c r="K101" s="7"/>
      <c r="L101" s="54"/>
      <c r="M101" s="55"/>
      <c r="N101" s="7"/>
      <c r="O101" s="54"/>
      <c r="P101" s="55"/>
      <c r="Q101" s="7"/>
      <c r="R101" s="54"/>
      <c r="S101" s="55"/>
      <c r="T101" s="7"/>
      <c r="U101" s="54"/>
      <c r="V101" s="55"/>
      <c r="W101" s="7"/>
      <c r="X101" s="54"/>
      <c r="Y101" s="55"/>
      <c r="Z101" s="7"/>
      <c r="AA101" s="54"/>
      <c r="AB101" s="55"/>
      <c r="AC101" s="7"/>
      <c r="AD101" s="54"/>
      <c r="AE101" s="55"/>
      <c r="AF101" s="7"/>
      <c r="AG101" s="54"/>
      <c r="AH101" s="55"/>
      <c r="AI101" s="7"/>
      <c r="AJ101" s="54"/>
      <c r="AK101" s="55"/>
      <c r="AL101" s="7"/>
      <c r="AM101" s="54"/>
      <c r="AN101" s="55"/>
      <c r="AO101" s="7"/>
      <c r="AP101" s="54"/>
      <c r="AQ101" s="55"/>
      <c r="AR101" s="7"/>
      <c r="AS101" s="54"/>
      <c r="AT101" s="55"/>
      <c r="AV101" s="56"/>
      <c r="AW101" s="57"/>
      <c r="AX101" s="58"/>
    </row>
    <row r="102" spans="2:50" x14ac:dyDescent="0.25">
      <c r="B102" s="62"/>
      <c r="C102" s="72"/>
      <c r="D102" s="97"/>
      <c r="F102" s="97"/>
      <c r="H102" s="77"/>
      <c r="I102" s="78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V102" s="59"/>
      <c r="AW102" s="60"/>
      <c r="AX102" s="61"/>
    </row>
    <row r="103" spans="2:50" ht="19.5" customHeight="1" x14ac:dyDescent="0.25">
      <c r="B103" s="62"/>
      <c r="C103" s="72">
        <v>46</v>
      </c>
      <c r="D103" s="97" t="s">
        <v>131</v>
      </c>
      <c r="F103" s="97" t="s">
        <v>132</v>
      </c>
      <c r="H103" s="77" t="s">
        <v>133</v>
      </c>
      <c r="I103" s="78" t="s">
        <v>28</v>
      </c>
      <c r="K103" s="10"/>
      <c r="L103" s="54"/>
      <c r="M103" s="55"/>
      <c r="N103" s="7"/>
      <c r="O103" s="54"/>
      <c r="P103" s="55"/>
      <c r="Q103" s="7"/>
      <c r="R103" s="54"/>
      <c r="S103" s="55"/>
      <c r="T103" s="7"/>
      <c r="U103" s="54"/>
      <c r="V103" s="55"/>
      <c r="W103" s="7"/>
      <c r="X103" s="54"/>
      <c r="Y103" s="55"/>
      <c r="Z103" s="7"/>
      <c r="AA103" s="54"/>
      <c r="AB103" s="55"/>
      <c r="AC103" s="7"/>
      <c r="AD103" s="54"/>
      <c r="AE103" s="55"/>
      <c r="AF103" s="7"/>
      <c r="AG103" s="54"/>
      <c r="AH103" s="55"/>
      <c r="AI103" s="7"/>
      <c r="AJ103" s="54"/>
      <c r="AK103" s="55"/>
      <c r="AL103" s="7"/>
      <c r="AM103" s="54"/>
      <c r="AN103" s="55"/>
      <c r="AO103" s="7"/>
      <c r="AP103" s="54"/>
      <c r="AQ103" s="55"/>
      <c r="AR103" s="7"/>
      <c r="AS103" s="54"/>
      <c r="AT103" s="55"/>
      <c r="AV103" s="56"/>
      <c r="AW103" s="57"/>
      <c r="AX103" s="58"/>
    </row>
    <row r="104" spans="2:50" ht="19.5" customHeight="1" x14ac:dyDescent="0.25">
      <c r="B104" s="62"/>
      <c r="C104" s="72"/>
      <c r="D104" s="97"/>
      <c r="F104" s="97"/>
      <c r="H104" s="77"/>
      <c r="I104" s="78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V104" s="59"/>
      <c r="AW104" s="60"/>
      <c r="AX104" s="61"/>
    </row>
    <row r="105" spans="2:50" x14ac:dyDescent="0.25">
      <c r="B105" s="62"/>
      <c r="C105" s="72">
        <v>47</v>
      </c>
      <c r="D105" s="97" t="s">
        <v>134</v>
      </c>
      <c r="F105" s="97" t="s">
        <v>135</v>
      </c>
      <c r="H105" s="79">
        <v>0.27</v>
      </c>
      <c r="I105" s="78" t="s">
        <v>28</v>
      </c>
      <c r="K105" s="7"/>
      <c r="L105" s="54"/>
      <c r="M105" s="55"/>
      <c r="N105" s="7"/>
      <c r="O105" s="54"/>
      <c r="P105" s="55"/>
      <c r="Q105" s="7"/>
      <c r="R105" s="54"/>
      <c r="S105" s="55"/>
      <c r="T105" s="7"/>
      <c r="U105" s="54"/>
      <c r="V105" s="55"/>
      <c r="W105" s="7"/>
      <c r="X105" s="54"/>
      <c r="Y105" s="55"/>
      <c r="Z105" s="7"/>
      <c r="AA105" s="54"/>
      <c r="AB105" s="55"/>
      <c r="AC105" s="7"/>
      <c r="AD105" s="54"/>
      <c r="AE105" s="55"/>
      <c r="AF105" s="7"/>
      <c r="AG105" s="54"/>
      <c r="AH105" s="55"/>
      <c r="AI105" s="7"/>
      <c r="AJ105" s="54"/>
      <c r="AK105" s="55"/>
      <c r="AL105" s="7"/>
      <c r="AM105" s="54"/>
      <c r="AN105" s="55"/>
      <c r="AO105" s="7"/>
      <c r="AP105" s="54"/>
      <c r="AQ105" s="55"/>
      <c r="AR105" s="7"/>
      <c r="AS105" s="54"/>
      <c r="AT105" s="55"/>
      <c r="AV105" s="56"/>
      <c r="AW105" s="57"/>
      <c r="AX105" s="58"/>
    </row>
    <row r="106" spans="2:50" x14ac:dyDescent="0.25">
      <c r="B106" s="62"/>
      <c r="C106" s="72"/>
      <c r="D106" s="97"/>
      <c r="F106" s="97"/>
      <c r="H106" s="77"/>
      <c r="I106" s="78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V106" s="59"/>
      <c r="AW106" s="60"/>
      <c r="AX106" s="61"/>
    </row>
    <row r="107" spans="2:50" x14ac:dyDescent="0.25">
      <c r="B107" s="62"/>
      <c r="C107" s="109">
        <v>48</v>
      </c>
      <c r="D107" s="103" t="s">
        <v>136</v>
      </c>
      <c r="F107" s="103" t="s">
        <v>137</v>
      </c>
      <c r="H107" s="66"/>
      <c r="I107" s="67" t="s">
        <v>28</v>
      </c>
      <c r="K107" s="7"/>
      <c r="L107" s="54"/>
      <c r="M107" s="55"/>
      <c r="N107" s="7"/>
      <c r="O107" s="54"/>
      <c r="P107" s="55"/>
      <c r="Q107" s="7"/>
      <c r="R107" s="54"/>
      <c r="S107" s="55"/>
      <c r="T107" s="7"/>
      <c r="U107" s="54"/>
      <c r="V107" s="55"/>
      <c r="W107" s="7"/>
      <c r="X107" s="54"/>
      <c r="Y107" s="55"/>
      <c r="Z107" s="7"/>
      <c r="AA107" s="54"/>
      <c r="AB107" s="55"/>
      <c r="AC107" s="7"/>
      <c r="AD107" s="54"/>
      <c r="AE107" s="55"/>
      <c r="AF107" s="7"/>
      <c r="AG107" s="54"/>
      <c r="AH107" s="55"/>
      <c r="AI107" s="7"/>
      <c r="AJ107" s="54"/>
      <c r="AK107" s="55"/>
      <c r="AL107" s="7"/>
      <c r="AM107" s="54"/>
      <c r="AN107" s="55"/>
      <c r="AO107" s="7"/>
      <c r="AP107" s="54"/>
      <c r="AQ107" s="55"/>
      <c r="AR107" s="7"/>
      <c r="AS107" s="54"/>
      <c r="AT107" s="55"/>
      <c r="AV107" s="56"/>
      <c r="AW107" s="57"/>
      <c r="AX107" s="58"/>
    </row>
    <row r="108" spans="2:50" x14ac:dyDescent="0.25">
      <c r="B108" s="62"/>
      <c r="C108" s="109"/>
      <c r="D108" s="103"/>
      <c r="F108" s="103"/>
      <c r="H108" s="66"/>
      <c r="I108" s="67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V108" s="59"/>
      <c r="AW108" s="60"/>
      <c r="AX108" s="61"/>
    </row>
    <row r="109" spans="2:50" x14ac:dyDescent="0.25">
      <c r="B109" s="62"/>
      <c r="C109" s="109">
        <v>49</v>
      </c>
      <c r="D109" s="103" t="s">
        <v>138</v>
      </c>
      <c r="F109" s="103" t="s">
        <v>139</v>
      </c>
      <c r="H109" s="66"/>
      <c r="I109" s="67" t="s">
        <v>28</v>
      </c>
      <c r="K109" s="7"/>
      <c r="L109" s="54"/>
      <c r="M109" s="55"/>
      <c r="N109" s="7"/>
      <c r="O109" s="54"/>
      <c r="P109" s="55"/>
      <c r="Q109" s="7"/>
      <c r="R109" s="54"/>
      <c r="S109" s="55"/>
      <c r="T109" s="7"/>
      <c r="U109" s="54"/>
      <c r="V109" s="55"/>
      <c r="W109" s="7"/>
      <c r="X109" s="54"/>
      <c r="Y109" s="55"/>
      <c r="Z109" s="7"/>
      <c r="AA109" s="54"/>
      <c r="AB109" s="55"/>
      <c r="AC109" s="7"/>
      <c r="AD109" s="54"/>
      <c r="AE109" s="55"/>
      <c r="AF109" s="7"/>
      <c r="AG109" s="54"/>
      <c r="AH109" s="55"/>
      <c r="AI109" s="7"/>
      <c r="AJ109" s="54"/>
      <c r="AK109" s="55"/>
      <c r="AL109" s="7"/>
      <c r="AM109" s="54"/>
      <c r="AN109" s="55"/>
      <c r="AO109" s="7"/>
      <c r="AP109" s="54"/>
      <c r="AQ109" s="55"/>
      <c r="AR109" s="7"/>
      <c r="AS109" s="54"/>
      <c r="AT109" s="55"/>
      <c r="AV109" s="56"/>
      <c r="AW109" s="57"/>
      <c r="AX109" s="58"/>
    </row>
    <row r="110" spans="2:50" x14ac:dyDescent="0.25">
      <c r="B110" s="62"/>
      <c r="C110" s="109"/>
      <c r="D110" s="103"/>
      <c r="F110" s="103"/>
      <c r="H110" s="66"/>
      <c r="I110" s="67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V110" s="59"/>
      <c r="AW110" s="60"/>
      <c r="AX110" s="61"/>
    </row>
    <row r="111" spans="2:50" ht="25.5" customHeight="1" x14ac:dyDescent="0.25">
      <c r="B111" s="62"/>
      <c r="C111" s="104">
        <v>50</v>
      </c>
      <c r="D111" s="108" t="s">
        <v>140</v>
      </c>
      <c r="F111" s="108" t="s">
        <v>141</v>
      </c>
      <c r="H111" s="106"/>
      <c r="I111" s="107" t="s">
        <v>38</v>
      </c>
      <c r="K111" s="7"/>
      <c r="L111" s="54"/>
      <c r="M111" s="55"/>
      <c r="N111" s="7"/>
      <c r="O111" s="54"/>
      <c r="P111" s="55"/>
      <c r="Q111" s="7"/>
      <c r="R111" s="54"/>
      <c r="S111" s="55"/>
      <c r="T111" s="7"/>
      <c r="U111" s="54"/>
      <c r="V111" s="55"/>
      <c r="W111" s="7"/>
      <c r="X111" s="54"/>
      <c r="Y111" s="55"/>
      <c r="Z111" s="7"/>
      <c r="AA111" s="54"/>
      <c r="AB111" s="55"/>
      <c r="AC111" s="7"/>
      <c r="AD111" s="54"/>
      <c r="AE111" s="55"/>
      <c r="AF111" s="7"/>
      <c r="AG111" s="54"/>
      <c r="AH111" s="55"/>
      <c r="AI111" s="7"/>
      <c r="AJ111" s="54"/>
      <c r="AK111" s="55"/>
      <c r="AL111" s="7"/>
      <c r="AM111" s="54"/>
      <c r="AN111" s="55"/>
      <c r="AO111" s="7"/>
      <c r="AP111" s="54"/>
      <c r="AQ111" s="55"/>
      <c r="AR111" s="7"/>
      <c r="AS111" s="54"/>
      <c r="AT111" s="55"/>
      <c r="AV111" s="56"/>
      <c r="AW111" s="57"/>
      <c r="AX111" s="58"/>
    </row>
    <row r="112" spans="2:50" ht="25.5" customHeight="1" x14ac:dyDescent="0.25">
      <c r="B112" s="62"/>
      <c r="C112" s="104"/>
      <c r="D112" s="108"/>
      <c r="F112" s="108"/>
      <c r="H112" s="106"/>
      <c r="I112" s="107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V112" s="59"/>
      <c r="AW112" s="60"/>
      <c r="AX112" s="61"/>
    </row>
    <row r="113" spans="2:50" ht="30.75" customHeight="1" x14ac:dyDescent="0.25">
      <c r="B113" s="62"/>
      <c r="C113" s="104">
        <v>51</v>
      </c>
      <c r="D113" s="105" t="s">
        <v>142</v>
      </c>
      <c r="F113" s="105" t="s">
        <v>143</v>
      </c>
      <c r="H113" s="106"/>
      <c r="I113" s="107" t="s">
        <v>38</v>
      </c>
      <c r="K113" s="7"/>
      <c r="L113" s="54"/>
      <c r="M113" s="55"/>
      <c r="N113" s="7"/>
      <c r="O113" s="54"/>
      <c r="P113" s="55"/>
      <c r="Q113" s="7"/>
      <c r="R113" s="54"/>
      <c r="S113" s="55"/>
      <c r="T113" s="7"/>
      <c r="U113" s="54"/>
      <c r="V113" s="55"/>
      <c r="W113" s="7"/>
      <c r="X113" s="54"/>
      <c r="Y113" s="55"/>
      <c r="Z113" s="7"/>
      <c r="AA113" s="54"/>
      <c r="AB113" s="55"/>
      <c r="AC113" s="7"/>
      <c r="AD113" s="54"/>
      <c r="AE113" s="55"/>
      <c r="AF113" s="7"/>
      <c r="AG113" s="54"/>
      <c r="AH113" s="55"/>
      <c r="AI113" s="7"/>
      <c r="AJ113" s="54"/>
      <c r="AK113" s="55"/>
      <c r="AL113" s="7"/>
      <c r="AM113" s="54"/>
      <c r="AN113" s="55"/>
      <c r="AO113" s="7"/>
      <c r="AP113" s="54"/>
      <c r="AQ113" s="55"/>
      <c r="AR113" s="7"/>
      <c r="AS113" s="54"/>
      <c r="AT113" s="55"/>
      <c r="AV113" s="56"/>
      <c r="AW113" s="57"/>
      <c r="AX113" s="58"/>
    </row>
    <row r="114" spans="2:50" ht="30.75" customHeight="1" x14ac:dyDescent="0.25">
      <c r="B114" s="62"/>
      <c r="C114" s="104"/>
      <c r="D114" s="105"/>
      <c r="F114" s="105"/>
      <c r="H114" s="106"/>
      <c r="I114" s="107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V114" s="59"/>
      <c r="AW114" s="60"/>
      <c r="AX114" s="61"/>
    </row>
    <row r="115" spans="2:50" x14ac:dyDescent="0.25">
      <c r="B115" s="62"/>
      <c r="C115" s="102">
        <v>52</v>
      </c>
      <c r="D115" s="103" t="s">
        <v>144</v>
      </c>
      <c r="F115" s="103" t="s">
        <v>145</v>
      </c>
      <c r="H115" s="66"/>
      <c r="I115" s="67" t="s">
        <v>28</v>
      </c>
      <c r="K115" s="7"/>
      <c r="L115" s="54"/>
      <c r="M115" s="55"/>
      <c r="N115" s="7"/>
      <c r="O115" s="54"/>
      <c r="P115" s="55"/>
      <c r="Q115" s="7"/>
      <c r="R115" s="54"/>
      <c r="S115" s="55"/>
      <c r="T115" s="7"/>
      <c r="U115" s="54"/>
      <c r="V115" s="55"/>
      <c r="W115" s="7"/>
      <c r="X115" s="54"/>
      <c r="Y115" s="55"/>
      <c r="Z115" s="7"/>
      <c r="AA115" s="54"/>
      <c r="AB115" s="55"/>
      <c r="AC115" s="7"/>
      <c r="AD115" s="54"/>
      <c r="AE115" s="55"/>
      <c r="AF115" s="7"/>
      <c r="AG115" s="54"/>
      <c r="AH115" s="55"/>
      <c r="AI115" s="7"/>
      <c r="AJ115" s="54"/>
      <c r="AK115" s="55"/>
      <c r="AL115" s="7"/>
      <c r="AM115" s="54"/>
      <c r="AN115" s="55"/>
      <c r="AO115" s="7"/>
      <c r="AP115" s="54"/>
      <c r="AQ115" s="55"/>
      <c r="AR115" s="7"/>
      <c r="AS115" s="54"/>
      <c r="AT115" s="55"/>
      <c r="AV115" s="56"/>
      <c r="AW115" s="57"/>
      <c r="AX115" s="58"/>
    </row>
    <row r="116" spans="2:50" x14ac:dyDescent="0.25">
      <c r="B116" s="62"/>
      <c r="C116" s="102"/>
      <c r="D116" s="103"/>
      <c r="F116" s="103"/>
      <c r="H116" s="66"/>
      <c r="I116" s="67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V116" s="59"/>
      <c r="AW116" s="60"/>
      <c r="AX116" s="61"/>
    </row>
    <row r="117" spans="2:50" ht="18.75" customHeight="1" x14ac:dyDescent="0.25">
      <c r="B117" s="62"/>
      <c r="C117" s="102">
        <v>53</v>
      </c>
      <c r="D117" s="103" t="s">
        <v>146</v>
      </c>
      <c r="F117" s="103" t="s">
        <v>147</v>
      </c>
      <c r="H117" s="66" t="s">
        <v>27</v>
      </c>
      <c r="I117" s="67" t="s">
        <v>28</v>
      </c>
      <c r="K117" s="7"/>
      <c r="L117" s="54"/>
      <c r="M117" s="55"/>
      <c r="N117" s="7"/>
      <c r="O117" s="54"/>
      <c r="P117" s="55"/>
      <c r="Q117" s="7"/>
      <c r="R117" s="54"/>
      <c r="S117" s="55"/>
      <c r="T117" s="7"/>
      <c r="U117" s="54"/>
      <c r="V117" s="55"/>
      <c r="W117" s="7"/>
      <c r="X117" s="54"/>
      <c r="Y117" s="55"/>
      <c r="Z117" s="7"/>
      <c r="AA117" s="54"/>
      <c r="AB117" s="55"/>
      <c r="AC117" s="7"/>
      <c r="AD117" s="54"/>
      <c r="AE117" s="55"/>
      <c r="AF117" s="7"/>
      <c r="AG117" s="54"/>
      <c r="AH117" s="55"/>
      <c r="AI117" s="7"/>
      <c r="AJ117" s="54"/>
      <c r="AK117" s="55"/>
      <c r="AL117" s="7"/>
      <c r="AM117" s="54"/>
      <c r="AN117" s="55"/>
      <c r="AO117" s="7"/>
      <c r="AP117" s="54"/>
      <c r="AQ117" s="55"/>
      <c r="AR117" s="7"/>
      <c r="AS117" s="54"/>
      <c r="AT117" s="55"/>
      <c r="AV117" s="56"/>
      <c r="AW117" s="57"/>
      <c r="AX117" s="58"/>
    </row>
    <row r="118" spans="2:50" ht="18.75" customHeight="1" x14ac:dyDescent="0.25">
      <c r="B118" s="62"/>
      <c r="C118" s="102"/>
      <c r="D118" s="103"/>
      <c r="F118" s="103"/>
      <c r="H118" s="66"/>
      <c r="I118" s="67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4"/>
      <c r="AP118" s="91"/>
      <c r="AQ118" s="55"/>
      <c r="AR118" s="53"/>
      <c r="AS118" s="53"/>
      <c r="AT118" s="53"/>
      <c r="AV118" s="59"/>
      <c r="AW118" s="60"/>
      <c r="AX118" s="61"/>
    </row>
    <row r="119" spans="2:50" x14ac:dyDescent="0.25">
      <c r="B119" s="62"/>
      <c r="C119" s="93">
        <v>54</v>
      </c>
      <c r="D119" s="101" t="s">
        <v>63</v>
      </c>
      <c r="F119" s="101" t="s">
        <v>148</v>
      </c>
      <c r="H119" s="88">
        <v>1</v>
      </c>
      <c r="I119" s="90" t="s">
        <v>28</v>
      </c>
      <c r="K119" s="7"/>
      <c r="L119" s="54"/>
      <c r="M119" s="55"/>
      <c r="N119" s="7"/>
      <c r="O119" s="54"/>
      <c r="P119" s="55"/>
      <c r="Q119" s="7"/>
      <c r="R119" s="54"/>
      <c r="S119" s="55"/>
      <c r="T119" s="7"/>
      <c r="U119" s="54"/>
      <c r="V119" s="55"/>
      <c r="W119" s="7"/>
      <c r="X119" s="54"/>
      <c r="Y119" s="55"/>
      <c r="Z119" s="7"/>
      <c r="AA119" s="54"/>
      <c r="AB119" s="55"/>
      <c r="AC119" s="7"/>
      <c r="AD119" s="54"/>
      <c r="AE119" s="55"/>
      <c r="AF119" s="7"/>
      <c r="AG119" s="54"/>
      <c r="AH119" s="55"/>
      <c r="AI119" s="7"/>
      <c r="AJ119" s="54"/>
      <c r="AK119" s="55"/>
      <c r="AL119" s="7"/>
      <c r="AM119" s="54"/>
      <c r="AN119" s="55"/>
      <c r="AO119" s="7"/>
      <c r="AP119" s="54"/>
      <c r="AQ119" s="55"/>
      <c r="AR119" s="7"/>
      <c r="AS119" s="54"/>
      <c r="AT119" s="55"/>
      <c r="AV119" s="56"/>
      <c r="AW119" s="57"/>
      <c r="AX119" s="58"/>
    </row>
    <row r="120" spans="2:50" x14ac:dyDescent="0.25">
      <c r="B120" s="62"/>
      <c r="C120" s="93"/>
      <c r="D120" s="101"/>
      <c r="F120" s="101"/>
      <c r="H120" s="89"/>
      <c r="I120" s="90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V120" s="59"/>
      <c r="AW120" s="60"/>
      <c r="AX120" s="61"/>
    </row>
    <row r="121" spans="2:50" ht="6.75" customHeight="1" x14ac:dyDescent="0.25">
      <c r="I121" s="8"/>
    </row>
    <row r="122" spans="2:50" x14ac:dyDescent="0.25">
      <c r="B122" s="98" t="s">
        <v>149</v>
      </c>
      <c r="C122" s="72">
        <v>64</v>
      </c>
      <c r="D122" s="97" t="s">
        <v>150</v>
      </c>
      <c r="F122" s="97" t="s">
        <v>151</v>
      </c>
      <c r="H122" s="79">
        <v>1</v>
      </c>
      <c r="I122" s="78" t="s">
        <v>28</v>
      </c>
      <c r="K122" s="7"/>
      <c r="L122" s="54"/>
      <c r="M122" s="55"/>
      <c r="N122" s="7"/>
      <c r="O122" s="54"/>
      <c r="P122" s="55"/>
      <c r="Q122" s="7"/>
      <c r="R122" s="54"/>
      <c r="S122" s="55"/>
      <c r="T122" s="7"/>
      <c r="U122" s="54"/>
      <c r="V122" s="55"/>
      <c r="W122" s="7"/>
      <c r="X122" s="54"/>
      <c r="Y122" s="55"/>
      <c r="Z122" s="7"/>
      <c r="AA122" s="54"/>
      <c r="AB122" s="55"/>
      <c r="AC122" s="7"/>
      <c r="AD122" s="54"/>
      <c r="AE122" s="55"/>
      <c r="AF122" s="7"/>
      <c r="AG122" s="54"/>
      <c r="AH122" s="55"/>
      <c r="AI122" s="7"/>
      <c r="AJ122" s="54"/>
      <c r="AK122" s="55"/>
      <c r="AL122" s="7"/>
      <c r="AM122" s="54"/>
      <c r="AN122" s="55"/>
      <c r="AO122" s="7"/>
      <c r="AP122" s="54"/>
      <c r="AQ122" s="55"/>
      <c r="AR122" s="7"/>
      <c r="AS122" s="54"/>
      <c r="AT122" s="55"/>
      <c r="AV122" s="56"/>
      <c r="AW122" s="57"/>
      <c r="AX122" s="58"/>
    </row>
    <row r="123" spans="2:50" x14ac:dyDescent="0.25">
      <c r="B123" s="99"/>
      <c r="C123" s="72"/>
      <c r="D123" s="97"/>
      <c r="F123" s="97"/>
      <c r="H123" s="77"/>
      <c r="I123" s="78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V123" s="59"/>
      <c r="AW123" s="60"/>
      <c r="AX123" s="61"/>
    </row>
    <row r="124" spans="2:50" x14ac:dyDescent="0.25">
      <c r="B124" s="99"/>
      <c r="C124" s="72">
        <v>65</v>
      </c>
      <c r="D124" s="97" t="s">
        <v>152</v>
      </c>
      <c r="F124" s="97" t="s">
        <v>153</v>
      </c>
      <c r="H124" s="79">
        <v>0.95</v>
      </c>
      <c r="I124" s="78" t="s">
        <v>28</v>
      </c>
      <c r="K124" s="7"/>
      <c r="L124" s="54"/>
      <c r="M124" s="55"/>
      <c r="N124" s="7"/>
      <c r="O124" s="54"/>
      <c r="P124" s="55"/>
      <c r="Q124" s="7"/>
      <c r="R124" s="54"/>
      <c r="S124" s="55"/>
      <c r="T124" s="7"/>
      <c r="U124" s="54"/>
      <c r="V124" s="55"/>
      <c r="W124" s="7"/>
      <c r="X124" s="54"/>
      <c r="Y124" s="55"/>
      <c r="Z124" s="7"/>
      <c r="AA124" s="54"/>
      <c r="AB124" s="55"/>
      <c r="AC124" s="7"/>
      <c r="AD124" s="54"/>
      <c r="AE124" s="55"/>
      <c r="AF124" s="7"/>
      <c r="AG124" s="54"/>
      <c r="AH124" s="55"/>
      <c r="AI124" s="7"/>
      <c r="AJ124" s="54"/>
      <c r="AK124" s="55"/>
      <c r="AL124" s="7"/>
      <c r="AM124" s="54"/>
      <c r="AN124" s="55"/>
      <c r="AO124" s="7"/>
      <c r="AP124" s="54"/>
      <c r="AQ124" s="55"/>
      <c r="AR124" s="7"/>
      <c r="AS124" s="54"/>
      <c r="AT124" s="55"/>
      <c r="AV124" s="56"/>
      <c r="AW124" s="57"/>
      <c r="AX124" s="58"/>
    </row>
    <row r="125" spans="2:50" x14ac:dyDescent="0.25">
      <c r="B125" s="99"/>
      <c r="C125" s="72"/>
      <c r="D125" s="97"/>
      <c r="F125" s="97"/>
      <c r="H125" s="77"/>
      <c r="I125" s="78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V125" s="59"/>
      <c r="AW125" s="60"/>
      <c r="AX125" s="61"/>
    </row>
    <row r="126" spans="2:50" ht="18.75" customHeight="1" x14ac:dyDescent="0.25">
      <c r="B126" s="99"/>
      <c r="C126" s="72">
        <v>66</v>
      </c>
      <c r="D126" s="97" t="s">
        <v>154</v>
      </c>
      <c r="F126" s="97" t="s">
        <v>155</v>
      </c>
      <c r="H126" s="79">
        <v>0.95</v>
      </c>
      <c r="I126" s="78" t="s">
        <v>28</v>
      </c>
      <c r="K126" s="7"/>
      <c r="L126" s="54"/>
      <c r="M126" s="55"/>
      <c r="N126" s="7"/>
      <c r="O126" s="54"/>
      <c r="P126" s="55"/>
      <c r="Q126" s="7"/>
      <c r="R126" s="54"/>
      <c r="S126" s="55"/>
      <c r="T126" s="7"/>
      <c r="U126" s="54"/>
      <c r="V126" s="55"/>
      <c r="W126" s="7"/>
      <c r="X126" s="54"/>
      <c r="Y126" s="55"/>
      <c r="Z126" s="7"/>
      <c r="AA126" s="54"/>
      <c r="AB126" s="55"/>
      <c r="AC126" s="7"/>
      <c r="AD126" s="54"/>
      <c r="AE126" s="55"/>
      <c r="AF126" s="7"/>
      <c r="AG126" s="54"/>
      <c r="AH126" s="55"/>
      <c r="AI126" s="7"/>
      <c r="AJ126" s="54"/>
      <c r="AK126" s="55"/>
      <c r="AL126" s="7"/>
      <c r="AM126" s="54"/>
      <c r="AN126" s="55"/>
      <c r="AO126" s="7"/>
      <c r="AP126" s="54"/>
      <c r="AQ126" s="55"/>
      <c r="AR126" s="7"/>
      <c r="AS126" s="54"/>
      <c r="AT126" s="55"/>
      <c r="AV126" s="56"/>
      <c r="AW126" s="57"/>
      <c r="AX126" s="58"/>
    </row>
    <row r="127" spans="2:50" ht="18.75" customHeight="1" x14ac:dyDescent="0.25">
      <c r="B127" s="99"/>
      <c r="C127" s="72"/>
      <c r="D127" s="97"/>
      <c r="F127" s="97"/>
      <c r="H127" s="77"/>
      <c r="I127" s="78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V127" s="59"/>
      <c r="AW127" s="60"/>
      <c r="AX127" s="61"/>
    </row>
    <row r="128" spans="2:50" x14ac:dyDescent="0.25">
      <c r="B128" s="99"/>
      <c r="C128" s="72">
        <v>67</v>
      </c>
      <c r="D128" s="96" t="s">
        <v>156</v>
      </c>
      <c r="F128" s="96" t="s">
        <v>157</v>
      </c>
      <c r="H128" s="79">
        <v>0.95</v>
      </c>
      <c r="I128" s="78" t="s">
        <v>28</v>
      </c>
      <c r="K128" s="7"/>
      <c r="L128" s="54"/>
      <c r="M128" s="55"/>
      <c r="N128" s="7"/>
      <c r="O128" s="54"/>
      <c r="P128" s="55"/>
      <c r="Q128" s="7"/>
      <c r="R128" s="54"/>
      <c r="S128" s="55"/>
      <c r="T128" s="7"/>
      <c r="U128" s="54"/>
      <c r="V128" s="55"/>
      <c r="W128" s="7"/>
      <c r="X128" s="54"/>
      <c r="Y128" s="55"/>
      <c r="Z128" s="7"/>
      <c r="AA128" s="54"/>
      <c r="AB128" s="55"/>
      <c r="AC128" s="7"/>
      <c r="AD128" s="54"/>
      <c r="AE128" s="55"/>
      <c r="AF128" s="7"/>
      <c r="AG128" s="54"/>
      <c r="AH128" s="55"/>
      <c r="AI128" s="7"/>
      <c r="AJ128" s="54"/>
      <c r="AK128" s="55"/>
      <c r="AL128" s="7"/>
      <c r="AM128" s="54"/>
      <c r="AN128" s="55"/>
      <c r="AO128" s="7"/>
      <c r="AP128" s="54"/>
      <c r="AQ128" s="55"/>
      <c r="AR128" s="7"/>
      <c r="AS128" s="54"/>
      <c r="AT128" s="55"/>
      <c r="AV128" s="56"/>
      <c r="AW128" s="57"/>
      <c r="AX128" s="58"/>
    </row>
    <row r="129" spans="2:50" x14ac:dyDescent="0.25">
      <c r="B129" s="99"/>
      <c r="C129" s="72"/>
      <c r="D129" s="96"/>
      <c r="F129" s="96"/>
      <c r="H129" s="77"/>
      <c r="I129" s="78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V129" s="59"/>
      <c r="AW129" s="60"/>
      <c r="AX129" s="61"/>
    </row>
    <row r="130" spans="2:50" x14ac:dyDescent="0.25">
      <c r="B130" s="99"/>
      <c r="C130" s="72">
        <v>68</v>
      </c>
      <c r="D130" s="96" t="s">
        <v>158</v>
      </c>
      <c r="F130" s="96" t="s">
        <v>159</v>
      </c>
      <c r="H130" s="79">
        <v>0.95</v>
      </c>
      <c r="I130" s="78" t="s">
        <v>28</v>
      </c>
      <c r="K130" s="7"/>
      <c r="L130" s="54"/>
      <c r="M130" s="55"/>
      <c r="N130" s="7"/>
      <c r="O130" s="54"/>
      <c r="P130" s="55"/>
      <c r="Q130" s="7"/>
      <c r="R130" s="54"/>
      <c r="S130" s="55"/>
      <c r="T130" s="7"/>
      <c r="U130" s="54"/>
      <c r="V130" s="55"/>
      <c r="W130" s="7"/>
      <c r="X130" s="54"/>
      <c r="Y130" s="55"/>
      <c r="Z130" s="7"/>
      <c r="AA130" s="54"/>
      <c r="AB130" s="55"/>
      <c r="AC130" s="7"/>
      <c r="AD130" s="54"/>
      <c r="AE130" s="55"/>
      <c r="AF130" s="7"/>
      <c r="AG130" s="54"/>
      <c r="AH130" s="55"/>
      <c r="AI130" s="7"/>
      <c r="AJ130" s="54"/>
      <c r="AK130" s="55"/>
      <c r="AL130" s="7"/>
      <c r="AM130" s="54"/>
      <c r="AN130" s="55"/>
      <c r="AO130" s="7"/>
      <c r="AP130" s="54"/>
      <c r="AQ130" s="55"/>
      <c r="AR130" s="7"/>
      <c r="AS130" s="54"/>
      <c r="AT130" s="55"/>
      <c r="AV130" s="56"/>
      <c r="AW130" s="57"/>
      <c r="AX130" s="58"/>
    </row>
    <row r="131" spans="2:50" x14ac:dyDescent="0.25">
      <c r="B131" s="99"/>
      <c r="C131" s="72"/>
      <c r="D131" s="96"/>
      <c r="F131" s="96"/>
      <c r="H131" s="77"/>
      <c r="I131" s="78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V131" s="59"/>
      <c r="AW131" s="60"/>
      <c r="AX131" s="61"/>
    </row>
    <row r="132" spans="2:50" x14ac:dyDescent="0.25">
      <c r="B132" s="99"/>
      <c r="C132" s="72">
        <v>69</v>
      </c>
      <c r="D132" s="96" t="s">
        <v>160</v>
      </c>
      <c r="F132" s="96" t="s">
        <v>161</v>
      </c>
      <c r="H132" s="79">
        <v>0.9</v>
      </c>
      <c r="I132" s="78" t="s">
        <v>28</v>
      </c>
      <c r="K132" s="7"/>
      <c r="L132" s="54"/>
      <c r="M132" s="55"/>
      <c r="N132" s="7"/>
      <c r="O132" s="54"/>
      <c r="P132" s="55"/>
      <c r="Q132" s="7"/>
      <c r="R132" s="54"/>
      <c r="S132" s="55"/>
      <c r="T132" s="7"/>
      <c r="U132" s="54"/>
      <c r="V132" s="55"/>
      <c r="W132" s="7"/>
      <c r="X132" s="54"/>
      <c r="Y132" s="55"/>
      <c r="Z132" s="7"/>
      <c r="AA132" s="54"/>
      <c r="AB132" s="55"/>
      <c r="AC132" s="7"/>
      <c r="AD132" s="54"/>
      <c r="AE132" s="55"/>
      <c r="AF132" s="7"/>
      <c r="AG132" s="54"/>
      <c r="AH132" s="55"/>
      <c r="AI132" s="7"/>
      <c r="AJ132" s="54"/>
      <c r="AK132" s="55"/>
      <c r="AL132" s="7"/>
      <c r="AM132" s="54"/>
      <c r="AN132" s="55"/>
      <c r="AO132" s="7"/>
      <c r="AP132" s="54"/>
      <c r="AQ132" s="55"/>
      <c r="AR132" s="7"/>
      <c r="AS132" s="54"/>
      <c r="AT132" s="55"/>
      <c r="AV132" s="56"/>
      <c r="AW132" s="57"/>
      <c r="AX132" s="58"/>
    </row>
    <row r="133" spans="2:50" x14ac:dyDescent="0.25">
      <c r="B133" s="99"/>
      <c r="C133" s="72"/>
      <c r="D133" s="96"/>
      <c r="F133" s="96"/>
      <c r="H133" s="77"/>
      <c r="I133" s="78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V133" s="59"/>
      <c r="AW133" s="60"/>
      <c r="AX133" s="61"/>
    </row>
    <row r="134" spans="2:50" x14ac:dyDescent="0.25">
      <c r="B134" s="99"/>
      <c r="C134" s="72">
        <v>70</v>
      </c>
      <c r="D134" s="96" t="s">
        <v>162</v>
      </c>
      <c r="F134" s="96" t="s">
        <v>163</v>
      </c>
      <c r="H134" s="79">
        <v>0.95</v>
      </c>
      <c r="I134" s="78" t="s">
        <v>28</v>
      </c>
      <c r="K134" s="7"/>
      <c r="L134" s="54"/>
      <c r="M134" s="55"/>
      <c r="N134" s="7"/>
      <c r="O134" s="54"/>
      <c r="P134" s="55"/>
      <c r="Q134" s="7"/>
      <c r="R134" s="54"/>
      <c r="S134" s="55"/>
      <c r="T134" s="7"/>
      <c r="U134" s="54"/>
      <c r="V134" s="55"/>
      <c r="W134" s="7"/>
      <c r="X134" s="54"/>
      <c r="Y134" s="55"/>
      <c r="Z134" s="7"/>
      <c r="AA134" s="54"/>
      <c r="AB134" s="55"/>
      <c r="AC134" s="7"/>
      <c r="AD134" s="54"/>
      <c r="AE134" s="55"/>
      <c r="AF134" s="7"/>
      <c r="AG134" s="54"/>
      <c r="AH134" s="55"/>
      <c r="AI134" s="7"/>
      <c r="AJ134" s="54"/>
      <c r="AK134" s="55"/>
      <c r="AL134" s="7"/>
      <c r="AM134" s="54"/>
      <c r="AN134" s="55"/>
      <c r="AO134" s="7"/>
      <c r="AP134" s="54"/>
      <c r="AQ134" s="55"/>
      <c r="AR134" s="7"/>
      <c r="AS134" s="54"/>
      <c r="AT134" s="55"/>
      <c r="AV134" s="56"/>
      <c r="AW134" s="57"/>
      <c r="AX134" s="58"/>
    </row>
    <row r="135" spans="2:50" x14ac:dyDescent="0.25">
      <c r="B135" s="99"/>
      <c r="C135" s="72"/>
      <c r="D135" s="96"/>
      <c r="F135" s="96"/>
      <c r="H135" s="77"/>
      <c r="I135" s="78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V135" s="59"/>
      <c r="AW135" s="60"/>
      <c r="AX135" s="61"/>
    </row>
    <row r="136" spans="2:50" x14ac:dyDescent="0.25">
      <c r="B136" s="99"/>
      <c r="C136" s="72">
        <v>71</v>
      </c>
      <c r="D136" s="96" t="s">
        <v>164</v>
      </c>
      <c r="F136" s="96" t="s">
        <v>165</v>
      </c>
      <c r="H136" s="79">
        <v>0.95</v>
      </c>
      <c r="I136" s="78" t="s">
        <v>28</v>
      </c>
      <c r="K136" s="7"/>
      <c r="L136" s="54"/>
      <c r="M136" s="55"/>
      <c r="N136" s="7"/>
      <c r="O136" s="54"/>
      <c r="P136" s="55"/>
      <c r="Q136" s="7"/>
      <c r="R136" s="54"/>
      <c r="S136" s="55"/>
      <c r="T136" s="7"/>
      <c r="U136" s="54"/>
      <c r="V136" s="55"/>
      <c r="W136" s="7"/>
      <c r="X136" s="54"/>
      <c r="Y136" s="55"/>
      <c r="Z136" s="7"/>
      <c r="AA136" s="54"/>
      <c r="AB136" s="55"/>
      <c r="AC136" s="7"/>
      <c r="AD136" s="54"/>
      <c r="AE136" s="55"/>
      <c r="AF136" s="7"/>
      <c r="AG136" s="54"/>
      <c r="AH136" s="55"/>
      <c r="AI136" s="7"/>
      <c r="AJ136" s="54"/>
      <c r="AK136" s="55"/>
      <c r="AL136" s="7"/>
      <c r="AM136" s="54"/>
      <c r="AN136" s="55"/>
      <c r="AO136" s="7"/>
      <c r="AP136" s="54"/>
      <c r="AQ136" s="55"/>
      <c r="AR136" s="7"/>
      <c r="AS136" s="54"/>
      <c r="AT136" s="55"/>
      <c r="AV136" s="56"/>
      <c r="AW136" s="57"/>
      <c r="AX136" s="58"/>
    </row>
    <row r="137" spans="2:50" x14ac:dyDescent="0.25">
      <c r="B137" s="100"/>
      <c r="C137" s="72"/>
      <c r="D137" s="96"/>
      <c r="F137" s="96"/>
      <c r="H137" s="77"/>
      <c r="I137" s="78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V137" s="59"/>
      <c r="AW137" s="60"/>
      <c r="AX137" s="61"/>
    </row>
    <row r="138" spans="2:50" ht="6" customHeight="1" x14ac:dyDescent="0.25">
      <c r="I138" s="8"/>
    </row>
    <row r="139" spans="2:50" x14ac:dyDescent="0.25">
      <c r="B139" s="80" t="s">
        <v>166</v>
      </c>
      <c r="C139" s="70">
        <v>72</v>
      </c>
      <c r="D139" s="64" t="s">
        <v>167</v>
      </c>
      <c r="F139" s="64" t="s">
        <v>168</v>
      </c>
      <c r="H139" s="79">
        <v>0.98</v>
      </c>
      <c r="I139" s="78" t="s">
        <v>38</v>
      </c>
      <c r="K139" s="7"/>
      <c r="L139" s="54"/>
      <c r="M139" s="55"/>
      <c r="N139" s="7"/>
      <c r="O139" s="54"/>
      <c r="P139" s="55"/>
      <c r="Q139" s="7"/>
      <c r="R139" s="54"/>
      <c r="S139" s="55"/>
      <c r="T139" s="7"/>
      <c r="U139" s="54"/>
      <c r="V139" s="55"/>
      <c r="W139" s="7"/>
      <c r="X139" s="54"/>
      <c r="Y139" s="55"/>
      <c r="Z139" s="7"/>
      <c r="AA139" s="54"/>
      <c r="AB139" s="55"/>
      <c r="AC139" s="7"/>
      <c r="AD139" s="54"/>
      <c r="AE139" s="55"/>
      <c r="AF139" s="7"/>
      <c r="AG139" s="54"/>
      <c r="AH139" s="55"/>
      <c r="AI139" s="7"/>
      <c r="AJ139" s="54"/>
      <c r="AK139" s="55"/>
      <c r="AL139" s="7"/>
      <c r="AM139" s="54"/>
      <c r="AN139" s="55"/>
      <c r="AO139" s="7"/>
      <c r="AP139" s="54"/>
      <c r="AQ139" s="55"/>
      <c r="AR139" s="7"/>
      <c r="AS139" s="54"/>
      <c r="AT139" s="55"/>
      <c r="AV139" s="56"/>
      <c r="AW139" s="57"/>
      <c r="AX139" s="58"/>
    </row>
    <row r="140" spans="2:50" x14ac:dyDescent="0.25">
      <c r="B140" s="80"/>
      <c r="C140" s="70"/>
      <c r="D140" s="64"/>
      <c r="F140" s="64"/>
      <c r="H140" s="77"/>
      <c r="I140" s="78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V140" s="59"/>
      <c r="AW140" s="60"/>
      <c r="AX140" s="61"/>
    </row>
    <row r="141" spans="2:50" x14ac:dyDescent="0.25">
      <c r="B141" s="80"/>
      <c r="C141" s="70">
        <v>73</v>
      </c>
      <c r="D141" s="64" t="s">
        <v>169</v>
      </c>
      <c r="F141" s="64" t="s">
        <v>170</v>
      </c>
      <c r="H141" s="79">
        <v>0.95</v>
      </c>
      <c r="I141" s="78" t="s">
        <v>28</v>
      </c>
      <c r="K141" s="7"/>
      <c r="L141" s="54"/>
      <c r="M141" s="55"/>
      <c r="N141" s="7"/>
      <c r="O141" s="54"/>
      <c r="P141" s="55"/>
      <c r="Q141" s="7"/>
      <c r="R141" s="54"/>
      <c r="S141" s="55"/>
      <c r="T141" s="7"/>
      <c r="U141" s="54"/>
      <c r="V141" s="55"/>
      <c r="W141" s="7"/>
      <c r="X141" s="54"/>
      <c r="Y141" s="55"/>
      <c r="Z141" s="7"/>
      <c r="AA141" s="54"/>
      <c r="AB141" s="55"/>
      <c r="AC141" s="7"/>
      <c r="AD141" s="54"/>
      <c r="AE141" s="55"/>
      <c r="AF141" s="7"/>
      <c r="AG141" s="54"/>
      <c r="AH141" s="55"/>
      <c r="AI141" s="7"/>
      <c r="AJ141" s="54"/>
      <c r="AK141" s="55"/>
      <c r="AL141" s="7"/>
      <c r="AM141" s="54"/>
      <c r="AN141" s="55"/>
      <c r="AO141" s="7"/>
      <c r="AP141" s="54"/>
      <c r="AQ141" s="55"/>
      <c r="AR141" s="7"/>
      <c r="AS141" s="54"/>
      <c r="AT141" s="55"/>
      <c r="AV141" s="56"/>
      <c r="AW141" s="57"/>
      <c r="AX141" s="58"/>
    </row>
    <row r="142" spans="2:50" x14ac:dyDescent="0.25">
      <c r="B142" s="80"/>
      <c r="C142" s="70"/>
      <c r="D142" s="64"/>
      <c r="F142" s="64"/>
      <c r="H142" s="77"/>
      <c r="I142" s="78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V142" s="59"/>
      <c r="AW142" s="60"/>
      <c r="AX142" s="61"/>
    </row>
    <row r="143" spans="2:50" x14ac:dyDescent="0.25">
      <c r="B143" s="80"/>
      <c r="C143" s="95">
        <v>74</v>
      </c>
      <c r="D143" s="65" t="s">
        <v>171</v>
      </c>
      <c r="F143" s="65" t="s">
        <v>172</v>
      </c>
      <c r="H143" s="66" t="s">
        <v>173</v>
      </c>
      <c r="I143" s="67" t="s">
        <v>28</v>
      </c>
      <c r="K143" s="7"/>
      <c r="L143" s="54"/>
      <c r="M143" s="55"/>
      <c r="N143" s="7"/>
      <c r="O143" s="54"/>
      <c r="P143" s="55"/>
      <c r="Q143" s="7"/>
      <c r="R143" s="54"/>
      <c r="S143" s="55"/>
      <c r="T143" s="7"/>
      <c r="U143" s="54"/>
      <c r="V143" s="55"/>
      <c r="W143" s="7"/>
      <c r="X143" s="54"/>
      <c r="Y143" s="55"/>
      <c r="Z143" s="7"/>
      <c r="AA143" s="54"/>
      <c r="AB143" s="55"/>
      <c r="AC143" s="7"/>
      <c r="AD143" s="54"/>
      <c r="AE143" s="55"/>
      <c r="AF143" s="7"/>
      <c r="AG143" s="54"/>
      <c r="AH143" s="55"/>
      <c r="AI143" s="7"/>
      <c r="AJ143" s="54"/>
      <c r="AK143" s="55"/>
      <c r="AL143" s="7"/>
      <c r="AM143" s="54"/>
      <c r="AN143" s="55"/>
      <c r="AO143" s="7"/>
      <c r="AP143" s="54"/>
      <c r="AQ143" s="55"/>
      <c r="AR143" s="7"/>
      <c r="AS143" s="54"/>
      <c r="AT143" s="55"/>
      <c r="AV143" s="56"/>
      <c r="AW143" s="57"/>
      <c r="AX143" s="58"/>
    </row>
    <row r="144" spans="2:50" x14ac:dyDescent="0.25">
      <c r="B144" s="80"/>
      <c r="C144" s="95"/>
      <c r="D144" s="65"/>
      <c r="F144" s="65"/>
      <c r="H144" s="66"/>
      <c r="I144" s="67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V144" s="59"/>
      <c r="AW144" s="60"/>
      <c r="AX144" s="61"/>
    </row>
    <row r="145" spans="2:50" x14ac:dyDescent="0.25">
      <c r="B145" s="80"/>
      <c r="C145" s="70">
        <v>75</v>
      </c>
      <c r="D145" s="64" t="s">
        <v>174</v>
      </c>
      <c r="F145" s="64" t="s">
        <v>175</v>
      </c>
      <c r="H145" s="77" t="s">
        <v>176</v>
      </c>
      <c r="I145" s="78" t="s">
        <v>28</v>
      </c>
      <c r="K145" s="7"/>
      <c r="L145" s="54"/>
      <c r="M145" s="55"/>
      <c r="N145" s="7"/>
      <c r="O145" s="54"/>
      <c r="P145" s="55"/>
      <c r="Q145" s="7"/>
      <c r="R145" s="54"/>
      <c r="S145" s="55"/>
      <c r="T145" s="7"/>
      <c r="U145" s="54"/>
      <c r="V145" s="55"/>
      <c r="W145" s="7"/>
      <c r="X145" s="54"/>
      <c r="Y145" s="55"/>
      <c r="Z145" s="7"/>
      <c r="AA145" s="54"/>
      <c r="AB145" s="55"/>
      <c r="AC145" s="7"/>
      <c r="AD145" s="54"/>
      <c r="AE145" s="55"/>
      <c r="AF145" s="7"/>
      <c r="AG145" s="54"/>
      <c r="AH145" s="55"/>
      <c r="AI145" s="7"/>
      <c r="AJ145" s="54"/>
      <c r="AK145" s="55"/>
      <c r="AL145" s="7"/>
      <c r="AM145" s="54"/>
      <c r="AN145" s="55"/>
      <c r="AO145" s="7"/>
      <c r="AP145" s="54"/>
      <c r="AQ145" s="55"/>
      <c r="AR145" s="7"/>
      <c r="AS145" s="54"/>
      <c r="AT145" s="55"/>
      <c r="AV145" s="56"/>
      <c r="AW145" s="57"/>
      <c r="AX145" s="58"/>
    </row>
    <row r="146" spans="2:50" x14ac:dyDescent="0.25">
      <c r="B146" s="80"/>
      <c r="C146" s="70"/>
      <c r="D146" s="64"/>
      <c r="F146" s="64"/>
      <c r="H146" s="77"/>
      <c r="I146" s="78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V146" s="59"/>
      <c r="AW146" s="60"/>
      <c r="AX146" s="61"/>
    </row>
    <row r="147" spans="2:50" x14ac:dyDescent="0.25">
      <c r="B147" s="80"/>
      <c r="C147" s="70">
        <v>76</v>
      </c>
      <c r="D147" s="64" t="s">
        <v>177</v>
      </c>
      <c r="F147" s="64" t="s">
        <v>178</v>
      </c>
      <c r="H147" s="77" t="s">
        <v>179</v>
      </c>
      <c r="I147" s="78" t="s">
        <v>28</v>
      </c>
      <c r="K147" s="7"/>
      <c r="L147" s="54"/>
      <c r="M147" s="55"/>
      <c r="N147" s="7"/>
      <c r="O147" s="54"/>
      <c r="P147" s="55"/>
      <c r="Q147" s="7"/>
      <c r="R147" s="54"/>
      <c r="S147" s="55"/>
      <c r="T147" s="7"/>
      <c r="U147" s="54"/>
      <c r="V147" s="55"/>
      <c r="W147" s="7"/>
      <c r="X147" s="54"/>
      <c r="Y147" s="55"/>
      <c r="Z147" s="7"/>
      <c r="AA147" s="54"/>
      <c r="AB147" s="55"/>
      <c r="AC147" s="7"/>
      <c r="AD147" s="54"/>
      <c r="AE147" s="55"/>
      <c r="AF147" s="7"/>
      <c r="AG147" s="54"/>
      <c r="AH147" s="55"/>
      <c r="AI147" s="7"/>
      <c r="AJ147" s="54"/>
      <c r="AK147" s="55"/>
      <c r="AL147" s="7"/>
      <c r="AM147" s="54"/>
      <c r="AN147" s="55"/>
      <c r="AO147" s="7"/>
      <c r="AP147" s="54"/>
      <c r="AQ147" s="55"/>
      <c r="AR147" s="7"/>
      <c r="AS147" s="54"/>
      <c r="AT147" s="55"/>
      <c r="AV147" s="56"/>
      <c r="AW147" s="57"/>
      <c r="AX147" s="58"/>
    </row>
    <row r="148" spans="2:50" x14ac:dyDescent="0.25">
      <c r="B148" s="80"/>
      <c r="C148" s="70"/>
      <c r="D148" s="64"/>
      <c r="F148" s="64"/>
      <c r="H148" s="77"/>
      <c r="I148" s="78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V148" s="59"/>
      <c r="AW148" s="60"/>
      <c r="AX148" s="61"/>
    </row>
    <row r="149" spans="2:50" x14ac:dyDescent="0.25">
      <c r="B149" s="80"/>
      <c r="C149" s="86">
        <v>77</v>
      </c>
      <c r="D149" s="92" t="s">
        <v>63</v>
      </c>
      <c r="F149" s="92" t="s">
        <v>180</v>
      </c>
      <c r="H149" s="88">
        <v>1</v>
      </c>
      <c r="I149" s="90" t="s">
        <v>28</v>
      </c>
      <c r="K149" s="7"/>
      <c r="L149" s="54"/>
      <c r="M149" s="55"/>
      <c r="N149" s="7"/>
      <c r="O149" s="54"/>
      <c r="P149" s="55"/>
      <c r="Q149" s="7"/>
      <c r="R149" s="54"/>
      <c r="S149" s="55"/>
      <c r="T149" s="7"/>
      <c r="U149" s="54"/>
      <c r="V149" s="55"/>
      <c r="W149" s="7"/>
      <c r="X149" s="54"/>
      <c r="Y149" s="55"/>
      <c r="Z149" s="7"/>
      <c r="AA149" s="54"/>
      <c r="AB149" s="55"/>
      <c r="AC149" s="7"/>
      <c r="AD149" s="54"/>
      <c r="AE149" s="55"/>
      <c r="AF149" s="7"/>
      <c r="AG149" s="54"/>
      <c r="AH149" s="55"/>
      <c r="AI149" s="7"/>
      <c r="AJ149" s="54"/>
      <c r="AK149" s="55"/>
      <c r="AL149" s="7"/>
      <c r="AM149" s="54"/>
      <c r="AN149" s="55"/>
      <c r="AO149" s="7"/>
      <c r="AP149" s="54"/>
      <c r="AQ149" s="55"/>
      <c r="AR149" s="7"/>
      <c r="AS149" s="54"/>
      <c r="AT149" s="55"/>
      <c r="AV149" s="56"/>
      <c r="AW149" s="57"/>
      <c r="AX149" s="58"/>
    </row>
    <row r="150" spans="2:50" x14ac:dyDescent="0.25">
      <c r="B150" s="80"/>
      <c r="C150" s="86"/>
      <c r="D150" s="92"/>
      <c r="F150" s="92"/>
      <c r="H150" s="89"/>
      <c r="I150" s="90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V150" s="59"/>
      <c r="AW150" s="60"/>
      <c r="AX150" s="61"/>
    </row>
    <row r="151" spans="2:50" ht="4.5" customHeight="1" x14ac:dyDescent="0.25">
      <c r="I151" s="8"/>
    </row>
    <row r="152" spans="2:50" x14ac:dyDescent="0.25">
      <c r="B152" s="62" t="s">
        <v>181</v>
      </c>
      <c r="C152" s="70">
        <v>78</v>
      </c>
      <c r="D152" s="64" t="s">
        <v>182</v>
      </c>
      <c r="F152" s="64" t="s">
        <v>183</v>
      </c>
      <c r="H152" s="77"/>
      <c r="I152" s="78" t="s">
        <v>28</v>
      </c>
      <c r="K152" s="7"/>
      <c r="L152" s="54"/>
      <c r="M152" s="55"/>
      <c r="N152" s="7"/>
      <c r="O152" s="54"/>
      <c r="P152" s="55"/>
      <c r="Q152" s="7"/>
      <c r="R152" s="54"/>
      <c r="S152" s="55"/>
      <c r="T152" s="7"/>
      <c r="U152" s="54"/>
      <c r="V152" s="55"/>
      <c r="W152" s="7"/>
      <c r="X152" s="54"/>
      <c r="Y152" s="55"/>
      <c r="Z152" s="7"/>
      <c r="AA152" s="54"/>
      <c r="AB152" s="55"/>
      <c r="AC152" s="7"/>
      <c r="AD152" s="54"/>
      <c r="AE152" s="55"/>
      <c r="AF152" s="7"/>
      <c r="AG152" s="54"/>
      <c r="AH152" s="55"/>
      <c r="AI152" s="7"/>
      <c r="AJ152" s="54"/>
      <c r="AK152" s="55"/>
      <c r="AL152" s="7"/>
      <c r="AM152" s="54"/>
      <c r="AN152" s="55"/>
      <c r="AO152" s="7"/>
      <c r="AP152" s="54"/>
      <c r="AQ152" s="55"/>
      <c r="AR152" s="7"/>
      <c r="AS152" s="54"/>
      <c r="AT152" s="55"/>
      <c r="AV152" s="56"/>
      <c r="AW152" s="57"/>
      <c r="AX152" s="58"/>
    </row>
    <row r="153" spans="2:50" x14ac:dyDescent="0.25">
      <c r="B153" s="62"/>
      <c r="C153" s="70"/>
      <c r="D153" s="64"/>
      <c r="F153" s="64"/>
      <c r="H153" s="77"/>
      <c r="I153" s="78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V153" s="59"/>
      <c r="AW153" s="60"/>
      <c r="AX153" s="61"/>
    </row>
    <row r="154" spans="2:50" x14ac:dyDescent="0.25">
      <c r="B154" s="62"/>
      <c r="C154" s="77">
        <v>79</v>
      </c>
      <c r="D154" s="81" t="s">
        <v>184</v>
      </c>
      <c r="F154" s="81" t="s">
        <v>185</v>
      </c>
      <c r="H154" s="77"/>
      <c r="I154" s="78" t="s">
        <v>28</v>
      </c>
      <c r="K154" s="7"/>
      <c r="L154" s="54"/>
      <c r="M154" s="55"/>
      <c r="N154" s="7"/>
      <c r="O154" s="54"/>
      <c r="P154" s="55"/>
      <c r="Q154" s="7"/>
      <c r="R154" s="54"/>
      <c r="S154" s="55"/>
      <c r="T154" s="7"/>
      <c r="U154" s="54"/>
      <c r="V154" s="55"/>
      <c r="W154" s="7"/>
      <c r="X154" s="54"/>
      <c r="Y154" s="55"/>
      <c r="Z154" s="7"/>
      <c r="AA154" s="54"/>
      <c r="AB154" s="55"/>
      <c r="AC154" s="7"/>
      <c r="AD154" s="54"/>
      <c r="AE154" s="55"/>
      <c r="AF154" s="7"/>
      <c r="AG154" s="54"/>
      <c r="AH154" s="55"/>
      <c r="AI154" s="7"/>
      <c r="AJ154" s="54"/>
      <c r="AK154" s="55"/>
      <c r="AL154" s="7"/>
      <c r="AM154" s="54"/>
      <c r="AN154" s="55"/>
      <c r="AO154" s="7"/>
      <c r="AP154" s="54"/>
      <c r="AQ154" s="55"/>
      <c r="AR154" s="7"/>
      <c r="AS154" s="54"/>
      <c r="AT154" s="55"/>
      <c r="AV154" s="56"/>
      <c r="AW154" s="57"/>
      <c r="AX154" s="58"/>
    </row>
    <row r="155" spans="2:50" x14ac:dyDescent="0.25">
      <c r="B155" s="62"/>
      <c r="C155" s="77"/>
      <c r="D155" s="81"/>
      <c r="F155" s="81"/>
      <c r="H155" s="77"/>
      <c r="I155" s="78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V155" s="59"/>
      <c r="AW155" s="60"/>
      <c r="AX155" s="61"/>
    </row>
    <row r="156" spans="2:50" ht="5.25" customHeight="1" x14ac:dyDescent="0.25">
      <c r="I156" s="8"/>
    </row>
    <row r="157" spans="2:50" x14ac:dyDescent="0.25">
      <c r="B157" s="62" t="s">
        <v>273</v>
      </c>
      <c r="C157" s="72">
        <v>80</v>
      </c>
      <c r="D157" s="83" t="s">
        <v>186</v>
      </c>
      <c r="F157" s="83" t="s">
        <v>187</v>
      </c>
      <c r="H157" s="79">
        <v>0.95</v>
      </c>
      <c r="I157" s="78" t="s">
        <v>28</v>
      </c>
      <c r="K157" s="7"/>
      <c r="L157" s="54"/>
      <c r="M157" s="55"/>
      <c r="N157" s="7"/>
      <c r="O157" s="54"/>
      <c r="P157" s="55"/>
      <c r="Q157" s="7"/>
      <c r="R157" s="54"/>
      <c r="S157" s="55"/>
      <c r="T157" s="7"/>
      <c r="U157" s="54"/>
      <c r="V157" s="55"/>
      <c r="W157" s="7"/>
      <c r="X157" s="54"/>
      <c r="Y157" s="55"/>
      <c r="Z157" s="7"/>
      <c r="AA157" s="54"/>
      <c r="AB157" s="55"/>
      <c r="AC157" s="7"/>
      <c r="AD157" s="54"/>
      <c r="AE157" s="55"/>
      <c r="AF157" s="7"/>
      <c r="AG157" s="54"/>
      <c r="AH157" s="55"/>
      <c r="AI157" s="7"/>
      <c r="AJ157" s="54"/>
      <c r="AK157" s="55"/>
      <c r="AL157" s="7"/>
      <c r="AM157" s="54"/>
      <c r="AN157" s="55"/>
      <c r="AO157" s="7"/>
      <c r="AP157" s="54"/>
      <c r="AQ157" s="55"/>
      <c r="AR157" s="7"/>
      <c r="AS157" s="54"/>
      <c r="AT157" s="55"/>
      <c r="AV157" s="56"/>
      <c r="AW157" s="57"/>
      <c r="AX157" s="58"/>
    </row>
    <row r="158" spans="2:50" x14ac:dyDescent="0.25">
      <c r="B158" s="62"/>
      <c r="C158" s="72"/>
      <c r="D158" s="83"/>
      <c r="F158" s="83"/>
      <c r="H158" s="77"/>
      <c r="I158" s="78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V158" s="59"/>
      <c r="AW158" s="60"/>
      <c r="AX158" s="61"/>
    </row>
    <row r="159" spans="2:50" x14ac:dyDescent="0.25">
      <c r="B159" s="62"/>
      <c r="C159" s="93">
        <v>81</v>
      </c>
      <c r="D159" s="94" t="s">
        <v>188</v>
      </c>
      <c r="F159" s="94" t="s">
        <v>189</v>
      </c>
      <c r="H159" s="88">
        <v>0.55000000000000004</v>
      </c>
      <c r="I159" s="90" t="s">
        <v>28</v>
      </c>
      <c r="K159" s="7"/>
      <c r="L159" s="54"/>
      <c r="M159" s="55"/>
      <c r="N159" s="7"/>
      <c r="O159" s="54"/>
      <c r="P159" s="55"/>
      <c r="Q159" s="7"/>
      <c r="R159" s="54"/>
      <c r="S159" s="55"/>
      <c r="T159" s="7"/>
      <c r="U159" s="54"/>
      <c r="V159" s="55"/>
      <c r="W159" s="7"/>
      <c r="X159" s="54"/>
      <c r="Y159" s="55"/>
      <c r="Z159" s="7"/>
      <c r="AA159" s="54"/>
      <c r="AB159" s="55"/>
      <c r="AC159" s="7"/>
      <c r="AD159" s="54"/>
      <c r="AE159" s="55"/>
      <c r="AF159" s="7"/>
      <c r="AG159" s="54"/>
      <c r="AH159" s="55"/>
      <c r="AI159" s="7"/>
      <c r="AJ159" s="54"/>
      <c r="AK159" s="55"/>
      <c r="AL159" s="7"/>
      <c r="AM159" s="54"/>
      <c r="AN159" s="55"/>
      <c r="AO159" s="7"/>
      <c r="AP159" s="54"/>
      <c r="AQ159" s="55"/>
      <c r="AR159" s="7"/>
      <c r="AS159" s="54"/>
      <c r="AT159" s="55"/>
      <c r="AV159" s="56"/>
      <c r="AW159" s="57"/>
      <c r="AX159" s="58"/>
    </row>
    <row r="160" spans="2:50" x14ac:dyDescent="0.25">
      <c r="B160" s="62"/>
      <c r="C160" s="93"/>
      <c r="D160" s="94"/>
      <c r="F160" s="94"/>
      <c r="H160" s="89"/>
      <c r="I160" s="90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V160" s="59"/>
      <c r="AW160" s="60"/>
      <c r="AX160" s="61"/>
    </row>
    <row r="161" spans="2:50" ht="7.5" customHeight="1" x14ac:dyDescent="0.25">
      <c r="I161" s="8"/>
    </row>
    <row r="162" spans="2:50" x14ac:dyDescent="0.25">
      <c r="B162" s="62" t="s">
        <v>190</v>
      </c>
      <c r="C162" s="70">
        <v>82</v>
      </c>
      <c r="D162" s="83" t="s">
        <v>191</v>
      </c>
      <c r="F162" s="83" t="s">
        <v>192</v>
      </c>
      <c r="H162" s="79">
        <v>0.95</v>
      </c>
      <c r="I162" s="78" t="s">
        <v>38</v>
      </c>
      <c r="K162" s="7"/>
      <c r="L162" s="54"/>
      <c r="M162" s="55"/>
      <c r="N162" s="7"/>
      <c r="O162" s="54"/>
      <c r="P162" s="55"/>
      <c r="Q162" s="7"/>
      <c r="R162" s="54"/>
      <c r="S162" s="55"/>
      <c r="T162" s="7"/>
      <c r="U162" s="54"/>
      <c r="V162" s="55"/>
      <c r="W162" s="7"/>
      <c r="X162" s="54"/>
      <c r="Y162" s="55"/>
      <c r="Z162" s="7"/>
      <c r="AA162" s="54"/>
      <c r="AB162" s="55"/>
      <c r="AC162" s="7"/>
      <c r="AD162" s="54"/>
      <c r="AE162" s="55"/>
      <c r="AF162" s="7"/>
      <c r="AG162" s="54"/>
      <c r="AH162" s="55"/>
      <c r="AI162" s="7"/>
      <c r="AJ162" s="54"/>
      <c r="AK162" s="55"/>
      <c r="AL162" s="7"/>
      <c r="AM162" s="54"/>
      <c r="AN162" s="55"/>
      <c r="AO162" s="7"/>
      <c r="AP162" s="54"/>
      <c r="AQ162" s="55"/>
      <c r="AR162" s="7"/>
      <c r="AS162" s="54"/>
      <c r="AT162" s="55"/>
      <c r="AV162" s="56"/>
      <c r="AW162" s="57"/>
      <c r="AX162" s="58"/>
    </row>
    <row r="163" spans="2:50" x14ac:dyDescent="0.25">
      <c r="B163" s="62"/>
      <c r="C163" s="70"/>
      <c r="D163" s="83"/>
      <c r="F163" s="83"/>
      <c r="H163" s="77"/>
      <c r="I163" s="78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V163" s="59"/>
      <c r="AW163" s="60"/>
      <c r="AX163" s="61"/>
    </row>
    <row r="164" spans="2:50" x14ac:dyDescent="0.25">
      <c r="B164" s="62"/>
      <c r="C164" s="70">
        <v>83</v>
      </c>
      <c r="D164" s="83" t="s">
        <v>193</v>
      </c>
      <c r="F164" s="83" t="s">
        <v>194</v>
      </c>
      <c r="H164" s="79">
        <v>0.9</v>
      </c>
      <c r="I164" s="78" t="s">
        <v>28</v>
      </c>
      <c r="K164" s="7"/>
      <c r="L164" s="54"/>
      <c r="M164" s="55"/>
      <c r="N164" s="7"/>
      <c r="O164" s="54"/>
      <c r="P164" s="55"/>
      <c r="Q164" s="7"/>
      <c r="R164" s="54"/>
      <c r="S164" s="55"/>
      <c r="T164" s="7"/>
      <c r="U164" s="54"/>
      <c r="V164" s="55"/>
      <c r="W164" s="7"/>
      <c r="X164" s="54"/>
      <c r="Y164" s="55"/>
      <c r="Z164" s="7"/>
      <c r="AA164" s="54"/>
      <c r="AB164" s="55"/>
      <c r="AC164" s="7"/>
      <c r="AD164" s="54"/>
      <c r="AE164" s="55"/>
      <c r="AF164" s="7"/>
      <c r="AG164" s="54"/>
      <c r="AH164" s="55"/>
      <c r="AI164" s="7"/>
      <c r="AJ164" s="54"/>
      <c r="AK164" s="55"/>
      <c r="AL164" s="7"/>
      <c r="AM164" s="54"/>
      <c r="AN164" s="55"/>
      <c r="AO164" s="7"/>
      <c r="AP164" s="54"/>
      <c r="AQ164" s="55"/>
      <c r="AR164" s="7"/>
      <c r="AS164" s="54"/>
      <c r="AT164" s="55"/>
      <c r="AV164" s="56"/>
      <c r="AW164" s="57"/>
      <c r="AX164" s="58"/>
    </row>
    <row r="165" spans="2:50" x14ac:dyDescent="0.25">
      <c r="B165" s="62"/>
      <c r="C165" s="70"/>
      <c r="D165" s="83"/>
      <c r="F165" s="83"/>
      <c r="H165" s="77"/>
      <c r="I165" s="78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V165" s="59"/>
      <c r="AW165" s="60"/>
      <c r="AX165" s="61"/>
    </row>
    <row r="166" spans="2:50" x14ac:dyDescent="0.25">
      <c r="B166" s="62"/>
      <c r="C166" s="70">
        <v>84</v>
      </c>
      <c r="D166" s="83" t="s">
        <v>195</v>
      </c>
      <c r="F166" s="83" t="s">
        <v>196</v>
      </c>
      <c r="H166" s="79">
        <v>0.85</v>
      </c>
      <c r="I166" s="78" t="s">
        <v>38</v>
      </c>
      <c r="K166" s="7"/>
      <c r="L166" s="54"/>
      <c r="M166" s="55"/>
      <c r="N166" s="7"/>
      <c r="O166" s="54"/>
      <c r="P166" s="55"/>
      <c r="Q166" s="7"/>
      <c r="R166" s="54"/>
      <c r="S166" s="55"/>
      <c r="T166" s="7"/>
      <c r="U166" s="54"/>
      <c r="V166" s="55"/>
      <c r="W166" s="7"/>
      <c r="X166" s="54"/>
      <c r="Y166" s="55"/>
      <c r="Z166" s="7"/>
      <c r="AA166" s="54"/>
      <c r="AB166" s="55"/>
      <c r="AC166" s="7"/>
      <c r="AD166" s="54"/>
      <c r="AE166" s="55"/>
      <c r="AF166" s="7"/>
      <c r="AG166" s="54"/>
      <c r="AH166" s="55"/>
      <c r="AI166" s="7"/>
      <c r="AJ166" s="54"/>
      <c r="AK166" s="55"/>
      <c r="AL166" s="7"/>
      <c r="AM166" s="54"/>
      <c r="AN166" s="55"/>
      <c r="AO166" s="7"/>
      <c r="AP166" s="54"/>
      <c r="AQ166" s="55"/>
      <c r="AR166" s="7"/>
      <c r="AS166" s="54"/>
      <c r="AT166" s="55"/>
      <c r="AV166" s="56"/>
      <c r="AW166" s="57"/>
      <c r="AX166" s="58"/>
    </row>
    <row r="167" spans="2:50" x14ac:dyDescent="0.25">
      <c r="B167" s="62"/>
      <c r="C167" s="70"/>
      <c r="D167" s="83"/>
      <c r="F167" s="83"/>
      <c r="H167" s="77"/>
      <c r="I167" s="78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V167" s="59"/>
      <c r="AW167" s="60"/>
      <c r="AX167" s="61"/>
    </row>
    <row r="168" spans="2:50" x14ac:dyDescent="0.25">
      <c r="B168" s="62"/>
      <c r="C168" s="70">
        <v>85</v>
      </c>
      <c r="D168" s="83" t="s">
        <v>197</v>
      </c>
      <c r="F168" s="83" t="s">
        <v>198</v>
      </c>
      <c r="H168" s="79">
        <v>0.85</v>
      </c>
      <c r="I168" s="78" t="s">
        <v>28</v>
      </c>
      <c r="K168" s="7"/>
      <c r="L168" s="54"/>
      <c r="M168" s="55"/>
      <c r="N168" s="7"/>
      <c r="O168" s="54"/>
      <c r="P168" s="55"/>
      <c r="Q168" s="7"/>
      <c r="R168" s="54"/>
      <c r="S168" s="55"/>
      <c r="T168" s="7"/>
      <c r="U168" s="54"/>
      <c r="V168" s="55"/>
      <c r="W168" s="7"/>
      <c r="X168" s="54"/>
      <c r="Y168" s="55"/>
      <c r="Z168" s="7"/>
      <c r="AA168" s="54"/>
      <c r="AB168" s="55"/>
      <c r="AC168" s="7"/>
      <c r="AD168" s="54"/>
      <c r="AE168" s="55"/>
      <c r="AF168" s="7"/>
      <c r="AG168" s="54"/>
      <c r="AH168" s="55"/>
      <c r="AI168" s="7"/>
      <c r="AJ168" s="54"/>
      <c r="AK168" s="55"/>
      <c r="AL168" s="7"/>
      <c r="AM168" s="54"/>
      <c r="AN168" s="55"/>
      <c r="AO168" s="7"/>
      <c r="AP168" s="54"/>
      <c r="AQ168" s="55"/>
      <c r="AR168" s="7"/>
      <c r="AS168" s="54"/>
      <c r="AT168" s="55"/>
      <c r="AV168" s="56"/>
      <c r="AW168" s="57"/>
      <c r="AX168" s="58"/>
    </row>
    <row r="169" spans="2:50" x14ac:dyDescent="0.25">
      <c r="B169" s="62"/>
      <c r="C169" s="70"/>
      <c r="D169" s="83"/>
      <c r="F169" s="83"/>
      <c r="H169" s="77"/>
      <c r="I169" s="78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V169" s="59"/>
      <c r="AW169" s="60"/>
      <c r="AX169" s="61"/>
    </row>
    <row r="170" spans="2:50" x14ac:dyDescent="0.25">
      <c r="B170" s="62"/>
      <c r="C170" s="70">
        <v>86</v>
      </c>
      <c r="D170" s="83" t="s">
        <v>199</v>
      </c>
      <c r="F170" s="83" t="s">
        <v>200</v>
      </c>
      <c r="H170" s="79">
        <v>0.85</v>
      </c>
      <c r="I170" s="78" t="s">
        <v>28</v>
      </c>
      <c r="K170" s="7"/>
      <c r="L170" s="54"/>
      <c r="M170" s="55"/>
      <c r="N170" s="7"/>
      <c r="O170" s="54"/>
      <c r="P170" s="55"/>
      <c r="Q170" s="7"/>
      <c r="R170" s="54"/>
      <c r="S170" s="55"/>
      <c r="T170" s="7"/>
      <c r="U170" s="54"/>
      <c r="V170" s="55"/>
      <c r="W170" s="7"/>
      <c r="X170" s="54"/>
      <c r="Y170" s="55"/>
      <c r="Z170" s="7"/>
      <c r="AA170" s="54"/>
      <c r="AB170" s="55"/>
      <c r="AC170" s="7"/>
      <c r="AD170" s="54"/>
      <c r="AE170" s="55"/>
      <c r="AF170" s="7"/>
      <c r="AG170" s="54"/>
      <c r="AH170" s="55"/>
      <c r="AI170" s="7"/>
      <c r="AJ170" s="54"/>
      <c r="AK170" s="55"/>
      <c r="AL170" s="7"/>
      <c r="AM170" s="54"/>
      <c r="AN170" s="55"/>
      <c r="AO170" s="7"/>
      <c r="AP170" s="54"/>
      <c r="AQ170" s="55"/>
      <c r="AR170" s="7"/>
      <c r="AS170" s="54"/>
      <c r="AT170" s="55"/>
      <c r="AV170" s="56"/>
      <c r="AW170" s="57"/>
      <c r="AX170" s="58"/>
    </row>
    <row r="171" spans="2:50" x14ac:dyDescent="0.25">
      <c r="B171" s="62"/>
      <c r="C171" s="70"/>
      <c r="D171" s="83"/>
      <c r="F171" s="83"/>
      <c r="H171" s="77"/>
      <c r="I171" s="78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V171" s="59"/>
      <c r="AW171" s="60"/>
      <c r="AX171" s="61"/>
    </row>
    <row r="172" spans="2:50" ht="6.75" customHeight="1" x14ac:dyDescent="0.25">
      <c r="I172" s="8"/>
    </row>
    <row r="173" spans="2:50" x14ac:dyDescent="0.25">
      <c r="B173" s="62" t="s">
        <v>201</v>
      </c>
      <c r="C173" s="70">
        <v>87</v>
      </c>
      <c r="D173" s="64" t="s">
        <v>202</v>
      </c>
      <c r="F173" s="64" t="s">
        <v>203</v>
      </c>
      <c r="H173" s="79">
        <v>0.95</v>
      </c>
      <c r="I173" s="78" t="s">
        <v>38</v>
      </c>
      <c r="K173" s="7"/>
      <c r="L173" s="54"/>
      <c r="M173" s="55"/>
      <c r="N173" s="7"/>
      <c r="O173" s="54"/>
      <c r="P173" s="55"/>
      <c r="Q173" s="7"/>
      <c r="R173" s="54"/>
      <c r="S173" s="55"/>
      <c r="T173" s="7"/>
      <c r="U173" s="54"/>
      <c r="V173" s="55"/>
      <c r="W173" s="7"/>
      <c r="X173" s="54"/>
      <c r="Y173" s="55"/>
      <c r="Z173" s="7"/>
      <c r="AA173" s="54"/>
      <c r="AB173" s="55"/>
      <c r="AC173" s="7"/>
      <c r="AD173" s="54"/>
      <c r="AE173" s="55"/>
      <c r="AF173" s="7"/>
      <c r="AG173" s="54"/>
      <c r="AH173" s="55"/>
      <c r="AI173" s="7"/>
      <c r="AJ173" s="54"/>
      <c r="AK173" s="55"/>
      <c r="AL173" s="7"/>
      <c r="AM173" s="54"/>
      <c r="AN173" s="55"/>
      <c r="AO173" s="7"/>
      <c r="AP173" s="54"/>
      <c r="AQ173" s="55"/>
      <c r="AR173" s="7"/>
      <c r="AS173" s="54"/>
      <c r="AT173" s="55"/>
      <c r="AV173" s="56"/>
      <c r="AW173" s="57"/>
      <c r="AX173" s="58"/>
    </row>
    <row r="174" spans="2:50" x14ac:dyDescent="0.25">
      <c r="B174" s="62"/>
      <c r="C174" s="70"/>
      <c r="D174" s="64"/>
      <c r="F174" s="64"/>
      <c r="H174" s="77"/>
      <c r="I174" s="78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V174" s="59"/>
      <c r="AW174" s="60"/>
      <c r="AX174" s="61"/>
    </row>
    <row r="175" spans="2:50" x14ac:dyDescent="0.25">
      <c r="B175" s="62"/>
      <c r="C175" s="70">
        <v>88</v>
      </c>
      <c r="D175" s="64" t="s">
        <v>204</v>
      </c>
      <c r="F175" s="64" t="s">
        <v>205</v>
      </c>
      <c r="H175" s="79">
        <v>0.85</v>
      </c>
      <c r="I175" s="78" t="s">
        <v>28</v>
      </c>
      <c r="K175" s="7"/>
      <c r="L175" s="54"/>
      <c r="M175" s="55"/>
      <c r="N175" s="7"/>
      <c r="O175" s="54"/>
      <c r="P175" s="55"/>
      <c r="Q175" s="7"/>
      <c r="R175" s="54"/>
      <c r="S175" s="55"/>
      <c r="T175" s="7"/>
      <c r="U175" s="54"/>
      <c r="V175" s="55"/>
      <c r="W175" s="7"/>
      <c r="X175" s="54"/>
      <c r="Y175" s="55"/>
      <c r="Z175" s="7"/>
      <c r="AA175" s="54"/>
      <c r="AB175" s="55"/>
      <c r="AC175" s="7"/>
      <c r="AD175" s="54"/>
      <c r="AE175" s="55"/>
      <c r="AF175" s="7"/>
      <c r="AG175" s="54"/>
      <c r="AH175" s="55"/>
      <c r="AI175" s="7"/>
      <c r="AJ175" s="54"/>
      <c r="AK175" s="55"/>
      <c r="AL175" s="7"/>
      <c r="AM175" s="54"/>
      <c r="AN175" s="55"/>
      <c r="AO175" s="7"/>
      <c r="AP175" s="54"/>
      <c r="AQ175" s="55"/>
      <c r="AR175" s="7"/>
      <c r="AS175" s="54"/>
      <c r="AT175" s="55"/>
      <c r="AV175" s="56"/>
      <c r="AW175" s="57"/>
      <c r="AX175" s="58"/>
    </row>
    <row r="176" spans="2:50" x14ac:dyDescent="0.25">
      <c r="B176" s="62"/>
      <c r="C176" s="70"/>
      <c r="D176" s="64"/>
      <c r="F176" s="64"/>
      <c r="H176" s="77"/>
      <c r="I176" s="78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V176" s="59"/>
      <c r="AW176" s="60"/>
      <c r="AX176" s="61"/>
    </row>
    <row r="177" spans="2:50" ht="19.5" customHeight="1" x14ac:dyDescent="0.25">
      <c r="B177" s="62"/>
      <c r="C177" s="70">
        <v>89</v>
      </c>
      <c r="D177" s="64" t="s">
        <v>206</v>
      </c>
      <c r="F177" s="64" t="s">
        <v>207</v>
      </c>
      <c r="H177" s="79">
        <v>0.9</v>
      </c>
      <c r="I177" s="78" t="s">
        <v>28</v>
      </c>
      <c r="K177" s="7"/>
      <c r="L177" s="54"/>
      <c r="M177" s="55"/>
      <c r="N177" s="7"/>
      <c r="O177" s="54"/>
      <c r="P177" s="55"/>
      <c r="Q177" s="7"/>
      <c r="R177" s="54"/>
      <c r="S177" s="55"/>
      <c r="T177" s="7"/>
      <c r="U177" s="54"/>
      <c r="V177" s="55"/>
      <c r="W177" s="7"/>
      <c r="X177" s="54"/>
      <c r="Y177" s="55"/>
      <c r="Z177" s="7"/>
      <c r="AA177" s="54"/>
      <c r="AB177" s="55"/>
      <c r="AC177" s="7"/>
      <c r="AD177" s="54"/>
      <c r="AE177" s="55"/>
      <c r="AF177" s="7"/>
      <c r="AG177" s="54"/>
      <c r="AH177" s="55"/>
      <c r="AI177" s="7"/>
      <c r="AJ177" s="54"/>
      <c r="AK177" s="55"/>
      <c r="AL177" s="7"/>
      <c r="AM177" s="54"/>
      <c r="AN177" s="55"/>
      <c r="AO177" s="7"/>
      <c r="AP177" s="54"/>
      <c r="AQ177" s="55"/>
      <c r="AR177" s="7"/>
      <c r="AS177" s="54"/>
      <c r="AT177" s="55"/>
      <c r="AV177" s="56"/>
      <c r="AW177" s="57"/>
      <c r="AX177" s="58"/>
    </row>
    <row r="178" spans="2:50" ht="19.5" customHeight="1" x14ac:dyDescent="0.25">
      <c r="B178" s="62"/>
      <c r="C178" s="70"/>
      <c r="D178" s="64"/>
      <c r="F178" s="64"/>
      <c r="H178" s="77"/>
      <c r="I178" s="78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V178" s="59"/>
      <c r="AW178" s="60"/>
      <c r="AX178" s="61"/>
    </row>
    <row r="179" spans="2:50" ht="6.75" customHeight="1" x14ac:dyDescent="0.25">
      <c r="I179" s="8"/>
    </row>
    <row r="180" spans="2:50" x14ac:dyDescent="0.25">
      <c r="B180" s="62" t="s">
        <v>208</v>
      </c>
      <c r="C180" s="89">
        <v>90</v>
      </c>
      <c r="D180" s="92" t="s">
        <v>209</v>
      </c>
      <c r="F180" s="92" t="s">
        <v>210</v>
      </c>
      <c r="H180" s="88">
        <v>0.95</v>
      </c>
      <c r="I180" s="90" t="s">
        <v>38</v>
      </c>
      <c r="K180" s="7"/>
      <c r="L180" s="54"/>
      <c r="M180" s="55"/>
      <c r="N180" s="7"/>
      <c r="O180" s="54"/>
      <c r="P180" s="55"/>
      <c r="Q180" s="7"/>
      <c r="R180" s="54"/>
      <c r="S180" s="55"/>
      <c r="T180" s="7"/>
      <c r="U180" s="54"/>
      <c r="V180" s="55"/>
      <c r="W180" s="7"/>
      <c r="X180" s="54"/>
      <c r="Y180" s="55"/>
      <c r="Z180" s="7"/>
      <c r="AA180" s="54"/>
      <c r="AB180" s="55"/>
      <c r="AC180" s="7"/>
      <c r="AD180" s="54"/>
      <c r="AE180" s="55"/>
      <c r="AF180" s="7"/>
      <c r="AG180" s="54"/>
      <c r="AH180" s="55"/>
      <c r="AI180" s="7"/>
      <c r="AJ180" s="54"/>
      <c r="AK180" s="55"/>
      <c r="AL180" s="7"/>
      <c r="AM180" s="54"/>
      <c r="AN180" s="55"/>
      <c r="AO180" s="7"/>
      <c r="AP180" s="54"/>
      <c r="AQ180" s="55"/>
      <c r="AR180" s="7"/>
      <c r="AS180" s="54"/>
      <c r="AT180" s="55"/>
      <c r="AV180" s="56"/>
      <c r="AW180" s="57"/>
      <c r="AX180" s="58"/>
    </row>
    <row r="181" spans="2:50" x14ac:dyDescent="0.25">
      <c r="B181" s="62"/>
      <c r="C181" s="89"/>
      <c r="D181" s="92"/>
      <c r="F181" s="92"/>
      <c r="H181" s="89"/>
      <c r="I181" s="90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V181" s="59"/>
      <c r="AW181" s="60"/>
      <c r="AX181" s="61"/>
    </row>
    <row r="182" spans="2:50" ht="19.5" customHeight="1" x14ac:dyDescent="0.25">
      <c r="B182" s="62"/>
      <c r="C182" s="86">
        <v>91</v>
      </c>
      <c r="D182" s="87" t="s">
        <v>211</v>
      </c>
      <c r="F182" s="87" t="s">
        <v>212</v>
      </c>
      <c r="H182" s="88">
        <v>0.85</v>
      </c>
      <c r="I182" s="90" t="s">
        <v>28</v>
      </c>
      <c r="K182" s="7"/>
      <c r="L182" s="54"/>
      <c r="M182" s="55"/>
      <c r="N182" s="7"/>
      <c r="O182" s="54"/>
      <c r="P182" s="55"/>
      <c r="Q182" s="7"/>
      <c r="R182" s="54"/>
      <c r="S182" s="55"/>
      <c r="T182" s="7"/>
      <c r="U182" s="54"/>
      <c r="V182" s="55"/>
      <c r="W182" s="7"/>
      <c r="X182" s="54"/>
      <c r="Y182" s="55"/>
      <c r="Z182" s="7"/>
      <c r="AA182" s="54"/>
      <c r="AB182" s="55"/>
      <c r="AC182" s="7"/>
      <c r="AD182" s="54"/>
      <c r="AE182" s="55"/>
      <c r="AF182" s="7"/>
      <c r="AG182" s="54"/>
      <c r="AH182" s="55"/>
      <c r="AI182" s="7"/>
      <c r="AJ182" s="54"/>
      <c r="AK182" s="55"/>
      <c r="AL182" s="7"/>
      <c r="AM182" s="54"/>
      <c r="AN182" s="55"/>
      <c r="AO182" s="7"/>
      <c r="AP182" s="54"/>
      <c r="AQ182" s="55"/>
      <c r="AR182" s="7"/>
      <c r="AS182" s="54"/>
      <c r="AT182" s="55"/>
      <c r="AV182" s="56"/>
      <c r="AW182" s="57"/>
      <c r="AX182" s="58"/>
    </row>
    <row r="183" spans="2:50" ht="19.5" customHeight="1" x14ac:dyDescent="0.25">
      <c r="B183" s="62"/>
      <c r="C183" s="86"/>
      <c r="D183" s="87"/>
      <c r="F183" s="87"/>
      <c r="H183" s="89"/>
      <c r="I183" s="90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4"/>
      <c r="AA183" s="91"/>
      <c r="AB183" s="55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V183" s="59"/>
      <c r="AW183" s="60"/>
      <c r="AX183" s="61"/>
    </row>
    <row r="184" spans="2:50" ht="20.25" customHeight="1" x14ac:dyDescent="0.25">
      <c r="B184" s="62"/>
      <c r="C184" s="86">
        <v>92</v>
      </c>
      <c r="D184" s="87" t="s">
        <v>213</v>
      </c>
      <c r="F184" s="87" t="s">
        <v>274</v>
      </c>
      <c r="H184" s="88">
        <v>0.9</v>
      </c>
      <c r="I184" s="90" t="s">
        <v>28</v>
      </c>
      <c r="K184" s="7"/>
      <c r="L184" s="54"/>
      <c r="M184" s="55"/>
      <c r="N184" s="7"/>
      <c r="O184" s="54"/>
      <c r="P184" s="55"/>
      <c r="Q184" s="7"/>
      <c r="R184" s="54"/>
      <c r="S184" s="55"/>
      <c r="T184" s="7"/>
      <c r="U184" s="54"/>
      <c r="V184" s="55"/>
      <c r="W184" s="7"/>
      <c r="X184" s="54"/>
      <c r="Y184" s="55"/>
      <c r="Z184" s="7"/>
      <c r="AA184" s="54"/>
      <c r="AB184" s="55"/>
      <c r="AC184" s="7"/>
      <c r="AD184" s="54"/>
      <c r="AE184" s="55"/>
      <c r="AF184" s="7"/>
      <c r="AG184" s="54"/>
      <c r="AH184" s="55"/>
      <c r="AI184" s="7"/>
      <c r="AJ184" s="54"/>
      <c r="AK184" s="55"/>
      <c r="AL184" s="7"/>
      <c r="AM184" s="54"/>
      <c r="AN184" s="55"/>
      <c r="AO184" s="7"/>
      <c r="AP184" s="54"/>
      <c r="AQ184" s="55"/>
      <c r="AR184" s="7"/>
      <c r="AS184" s="54"/>
      <c r="AT184" s="55"/>
      <c r="AV184" s="56"/>
      <c r="AW184" s="57"/>
      <c r="AX184" s="58"/>
    </row>
    <row r="185" spans="2:50" ht="20.25" customHeight="1" x14ac:dyDescent="0.25">
      <c r="B185" s="62"/>
      <c r="C185" s="86"/>
      <c r="D185" s="87"/>
      <c r="F185" s="87"/>
      <c r="H185" s="89"/>
      <c r="I185" s="90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V185" s="59"/>
      <c r="AW185" s="60"/>
      <c r="AX185" s="61"/>
    </row>
    <row r="186" spans="2:50" ht="6.75" customHeight="1" x14ac:dyDescent="0.25">
      <c r="I186" s="8"/>
    </row>
    <row r="187" spans="2:50" x14ac:dyDescent="0.25">
      <c r="B187" s="62" t="s">
        <v>214</v>
      </c>
      <c r="C187" s="70">
        <v>93</v>
      </c>
      <c r="D187" s="64" t="s">
        <v>215</v>
      </c>
      <c r="F187" s="64" t="s">
        <v>216</v>
      </c>
      <c r="H187" s="79">
        <v>0.85</v>
      </c>
      <c r="I187" s="78" t="s">
        <v>28</v>
      </c>
      <c r="K187" s="7"/>
      <c r="L187" s="54"/>
      <c r="M187" s="55"/>
      <c r="N187" s="7"/>
      <c r="O187" s="54"/>
      <c r="P187" s="55"/>
      <c r="Q187" s="7"/>
      <c r="R187" s="54"/>
      <c r="S187" s="55"/>
      <c r="T187" s="7"/>
      <c r="U187" s="54"/>
      <c r="V187" s="55"/>
      <c r="W187" s="7"/>
      <c r="X187" s="54"/>
      <c r="Y187" s="55"/>
      <c r="Z187" s="7"/>
      <c r="AA187" s="54"/>
      <c r="AB187" s="55"/>
      <c r="AC187" s="7"/>
      <c r="AD187" s="54"/>
      <c r="AE187" s="55"/>
      <c r="AF187" s="7"/>
      <c r="AG187" s="54"/>
      <c r="AH187" s="55"/>
      <c r="AI187" s="7"/>
      <c r="AJ187" s="54"/>
      <c r="AK187" s="55"/>
      <c r="AL187" s="7"/>
      <c r="AM187" s="54"/>
      <c r="AN187" s="55"/>
      <c r="AO187" s="7"/>
      <c r="AP187" s="54"/>
      <c r="AQ187" s="55"/>
      <c r="AR187" s="7"/>
      <c r="AS187" s="54"/>
      <c r="AT187" s="55"/>
      <c r="AV187" s="56"/>
      <c r="AW187" s="57"/>
      <c r="AX187" s="58"/>
    </row>
    <row r="188" spans="2:50" x14ac:dyDescent="0.25">
      <c r="B188" s="62"/>
      <c r="C188" s="70"/>
      <c r="D188" s="64"/>
      <c r="F188" s="64"/>
      <c r="H188" s="77"/>
      <c r="I188" s="78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V188" s="59"/>
      <c r="AW188" s="60"/>
      <c r="AX188" s="61"/>
    </row>
    <row r="189" spans="2:50" x14ac:dyDescent="0.25">
      <c r="B189" s="62"/>
      <c r="C189" s="72">
        <v>94</v>
      </c>
      <c r="D189" s="64" t="s">
        <v>217</v>
      </c>
      <c r="F189" s="64" t="s">
        <v>218</v>
      </c>
      <c r="H189" s="79">
        <v>0.85</v>
      </c>
      <c r="I189" s="78" t="s">
        <v>28</v>
      </c>
      <c r="K189" s="7"/>
      <c r="L189" s="54"/>
      <c r="M189" s="55"/>
      <c r="N189" s="7"/>
      <c r="O189" s="54"/>
      <c r="P189" s="55"/>
      <c r="Q189" s="7"/>
      <c r="R189" s="54"/>
      <c r="S189" s="55"/>
      <c r="T189" s="7"/>
      <c r="U189" s="54"/>
      <c r="V189" s="55"/>
      <c r="W189" s="7"/>
      <c r="X189" s="54"/>
      <c r="Y189" s="55"/>
      <c r="Z189" s="7"/>
      <c r="AA189" s="54"/>
      <c r="AB189" s="55"/>
      <c r="AC189" s="7"/>
      <c r="AD189" s="54"/>
      <c r="AE189" s="55"/>
      <c r="AF189" s="7"/>
      <c r="AG189" s="54"/>
      <c r="AH189" s="55"/>
      <c r="AI189" s="7"/>
      <c r="AJ189" s="54"/>
      <c r="AK189" s="55"/>
      <c r="AL189" s="7"/>
      <c r="AM189" s="54"/>
      <c r="AN189" s="55"/>
      <c r="AO189" s="7"/>
      <c r="AP189" s="54"/>
      <c r="AQ189" s="55"/>
      <c r="AR189" s="7"/>
      <c r="AS189" s="54"/>
      <c r="AT189" s="55"/>
      <c r="AV189" s="56"/>
      <c r="AW189" s="57"/>
      <c r="AX189" s="58"/>
    </row>
    <row r="190" spans="2:50" x14ac:dyDescent="0.25">
      <c r="B190" s="62"/>
      <c r="C190" s="72"/>
      <c r="D190" s="64"/>
      <c r="F190" s="64"/>
      <c r="H190" s="77"/>
      <c r="I190" s="78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V190" s="59"/>
      <c r="AW190" s="60"/>
      <c r="AX190" s="61"/>
    </row>
    <row r="191" spans="2:50" x14ac:dyDescent="0.25">
      <c r="B191" s="62"/>
      <c r="C191" s="72">
        <v>95</v>
      </c>
      <c r="D191" s="64" t="s">
        <v>219</v>
      </c>
      <c r="F191" s="64" t="s">
        <v>220</v>
      </c>
      <c r="H191" s="79">
        <v>0.85</v>
      </c>
      <c r="I191" s="78" t="s">
        <v>28</v>
      </c>
      <c r="K191" s="7"/>
      <c r="L191" s="54"/>
      <c r="M191" s="55"/>
      <c r="N191" s="7"/>
      <c r="O191" s="54"/>
      <c r="P191" s="55"/>
      <c r="Q191" s="7"/>
      <c r="R191" s="54"/>
      <c r="S191" s="55"/>
      <c r="T191" s="7"/>
      <c r="U191" s="54"/>
      <c r="V191" s="55"/>
      <c r="W191" s="7"/>
      <c r="X191" s="54"/>
      <c r="Y191" s="55"/>
      <c r="Z191" s="7"/>
      <c r="AA191" s="54"/>
      <c r="AB191" s="55"/>
      <c r="AC191" s="7"/>
      <c r="AD191" s="54"/>
      <c r="AE191" s="55"/>
      <c r="AF191" s="7"/>
      <c r="AG191" s="54"/>
      <c r="AH191" s="55"/>
      <c r="AI191" s="7"/>
      <c r="AJ191" s="54"/>
      <c r="AK191" s="55"/>
      <c r="AL191" s="7"/>
      <c r="AM191" s="54"/>
      <c r="AN191" s="55"/>
      <c r="AO191" s="7"/>
      <c r="AP191" s="54"/>
      <c r="AQ191" s="55"/>
      <c r="AR191" s="7"/>
      <c r="AS191" s="54"/>
      <c r="AT191" s="55"/>
      <c r="AV191" s="56"/>
      <c r="AW191" s="57"/>
      <c r="AX191" s="58"/>
    </row>
    <row r="192" spans="2:50" x14ac:dyDescent="0.25">
      <c r="B192" s="62"/>
      <c r="C192" s="72"/>
      <c r="D192" s="64"/>
      <c r="F192" s="64"/>
      <c r="H192" s="77"/>
      <c r="I192" s="78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V192" s="59"/>
      <c r="AW192" s="60"/>
      <c r="AX192" s="61"/>
    </row>
    <row r="193" spans="2:50" x14ac:dyDescent="0.25">
      <c r="B193" s="62"/>
      <c r="C193" s="70">
        <v>96</v>
      </c>
      <c r="D193" s="83" t="s">
        <v>221</v>
      </c>
      <c r="F193" s="84" t="s">
        <v>222</v>
      </c>
      <c r="H193" s="79">
        <v>0.85</v>
      </c>
      <c r="I193" s="78" t="s">
        <v>28</v>
      </c>
      <c r="K193" s="7"/>
      <c r="L193" s="54"/>
      <c r="M193" s="55"/>
      <c r="N193" s="7"/>
      <c r="O193" s="54"/>
      <c r="P193" s="55"/>
      <c r="Q193" s="7"/>
      <c r="R193" s="54"/>
      <c r="S193" s="55"/>
      <c r="T193" s="7"/>
      <c r="U193" s="54"/>
      <c r="V193" s="55"/>
      <c r="W193" s="7"/>
      <c r="X193" s="54"/>
      <c r="Y193" s="55"/>
      <c r="Z193" s="7"/>
      <c r="AA193" s="54"/>
      <c r="AB193" s="55"/>
      <c r="AC193" s="7"/>
      <c r="AD193" s="54"/>
      <c r="AE193" s="55"/>
      <c r="AF193" s="7"/>
      <c r="AG193" s="54"/>
      <c r="AH193" s="55"/>
      <c r="AI193" s="7"/>
      <c r="AJ193" s="54"/>
      <c r="AK193" s="55"/>
      <c r="AL193" s="7"/>
      <c r="AM193" s="54"/>
      <c r="AN193" s="55"/>
      <c r="AO193" s="7"/>
      <c r="AP193" s="54"/>
      <c r="AQ193" s="55"/>
      <c r="AR193" s="7"/>
      <c r="AS193" s="54"/>
      <c r="AT193" s="55"/>
      <c r="AV193" s="56"/>
      <c r="AW193" s="57"/>
      <c r="AX193" s="58"/>
    </row>
    <row r="194" spans="2:50" x14ac:dyDescent="0.25">
      <c r="B194" s="62"/>
      <c r="C194" s="70"/>
      <c r="D194" s="83"/>
      <c r="F194" s="85"/>
      <c r="H194" s="77"/>
      <c r="I194" s="78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V194" s="59"/>
      <c r="AW194" s="60"/>
      <c r="AX194" s="61"/>
    </row>
    <row r="195" spans="2:50" ht="7.5" customHeight="1" x14ac:dyDescent="0.25">
      <c r="I195" s="8"/>
    </row>
    <row r="196" spans="2:50" x14ac:dyDescent="0.25">
      <c r="B196" s="80" t="s">
        <v>223</v>
      </c>
      <c r="C196" s="70">
        <v>97</v>
      </c>
      <c r="D196" s="81" t="s">
        <v>224</v>
      </c>
      <c r="F196" s="82" t="s">
        <v>225</v>
      </c>
      <c r="H196" s="79">
        <v>0.5</v>
      </c>
      <c r="I196" s="78" t="s">
        <v>38</v>
      </c>
      <c r="K196" s="9"/>
      <c r="L196" s="54"/>
      <c r="M196" s="55"/>
      <c r="N196" s="9"/>
      <c r="O196" s="54"/>
      <c r="P196" s="55"/>
      <c r="Q196" s="9"/>
      <c r="R196" s="54"/>
      <c r="S196" s="55"/>
      <c r="T196" s="9"/>
      <c r="U196" s="54"/>
      <c r="V196" s="55"/>
      <c r="W196" s="9"/>
      <c r="X196" s="54"/>
      <c r="Y196" s="55"/>
      <c r="Z196" s="9"/>
      <c r="AA196" s="54"/>
      <c r="AB196" s="55"/>
      <c r="AC196" s="9"/>
      <c r="AD196" s="54"/>
      <c r="AE196" s="55"/>
      <c r="AF196" s="9"/>
      <c r="AG196" s="54"/>
      <c r="AH196" s="55"/>
      <c r="AI196" s="9"/>
      <c r="AJ196" s="54"/>
      <c r="AK196" s="55"/>
      <c r="AL196" s="9"/>
      <c r="AM196" s="54"/>
      <c r="AN196" s="55"/>
      <c r="AO196" s="9"/>
      <c r="AP196" s="54"/>
      <c r="AQ196" s="55"/>
      <c r="AR196" s="9"/>
      <c r="AS196" s="54"/>
      <c r="AT196" s="55"/>
      <c r="AV196" s="56"/>
      <c r="AW196" s="57"/>
      <c r="AX196" s="58"/>
    </row>
    <row r="197" spans="2:50" x14ac:dyDescent="0.25">
      <c r="B197" s="80"/>
      <c r="C197" s="70"/>
      <c r="D197" s="81"/>
      <c r="F197" s="82"/>
      <c r="H197" s="77"/>
      <c r="I197" s="78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V197" s="59"/>
      <c r="AW197" s="60"/>
      <c r="AX197" s="61"/>
    </row>
    <row r="198" spans="2:50" x14ac:dyDescent="0.25">
      <c r="B198" s="80"/>
      <c r="C198" s="70">
        <v>98</v>
      </c>
      <c r="D198" s="64" t="s">
        <v>226</v>
      </c>
      <c r="F198" s="65" t="s">
        <v>227</v>
      </c>
      <c r="H198" s="79">
        <v>0.5</v>
      </c>
      <c r="I198" s="78" t="s">
        <v>38</v>
      </c>
      <c r="K198" s="7"/>
      <c r="L198" s="54"/>
      <c r="M198" s="55"/>
      <c r="N198" s="7"/>
      <c r="O198" s="54"/>
      <c r="P198" s="55"/>
      <c r="Q198" s="7"/>
      <c r="R198" s="54"/>
      <c r="S198" s="55"/>
      <c r="T198" s="7"/>
      <c r="U198" s="54"/>
      <c r="V198" s="55"/>
      <c r="W198" s="7"/>
      <c r="X198" s="54"/>
      <c r="Y198" s="55"/>
      <c r="Z198" s="7"/>
      <c r="AA198" s="54"/>
      <c r="AB198" s="55"/>
      <c r="AC198" s="7"/>
      <c r="AD198" s="54"/>
      <c r="AE198" s="55"/>
      <c r="AF198" s="7"/>
      <c r="AG198" s="54"/>
      <c r="AH198" s="55"/>
      <c r="AI198" s="7"/>
      <c r="AJ198" s="54"/>
      <c r="AK198" s="55"/>
      <c r="AL198" s="7"/>
      <c r="AM198" s="54"/>
      <c r="AN198" s="55"/>
      <c r="AO198" s="7"/>
      <c r="AP198" s="54"/>
      <c r="AQ198" s="55"/>
      <c r="AR198" s="7"/>
      <c r="AS198" s="54"/>
      <c r="AT198" s="55"/>
      <c r="AV198" s="56"/>
      <c r="AW198" s="57"/>
      <c r="AX198" s="58"/>
    </row>
    <row r="199" spans="2:50" x14ac:dyDescent="0.25">
      <c r="B199" s="80"/>
      <c r="C199" s="70"/>
      <c r="D199" s="64"/>
      <c r="F199" s="65"/>
      <c r="H199" s="77"/>
      <c r="I199" s="78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V199" s="59"/>
      <c r="AW199" s="60"/>
      <c r="AX199" s="61"/>
    </row>
    <row r="200" spans="2:50" x14ac:dyDescent="0.25">
      <c r="B200" s="80"/>
      <c r="C200" s="70">
        <v>99</v>
      </c>
      <c r="D200" s="64" t="s">
        <v>228</v>
      </c>
      <c r="F200" s="65" t="s">
        <v>229</v>
      </c>
      <c r="H200" s="79">
        <v>0.5</v>
      </c>
      <c r="I200" s="78" t="s">
        <v>38</v>
      </c>
      <c r="K200" s="7"/>
      <c r="L200" s="54"/>
      <c r="M200" s="55"/>
      <c r="N200" s="7"/>
      <c r="O200" s="54"/>
      <c r="P200" s="55"/>
      <c r="Q200" s="7"/>
      <c r="R200" s="54"/>
      <c r="S200" s="55"/>
      <c r="T200" s="7"/>
      <c r="U200" s="54"/>
      <c r="V200" s="55"/>
      <c r="W200" s="7"/>
      <c r="X200" s="54"/>
      <c r="Y200" s="55"/>
      <c r="Z200" s="7"/>
      <c r="AA200" s="54"/>
      <c r="AB200" s="55"/>
      <c r="AC200" s="7"/>
      <c r="AD200" s="54"/>
      <c r="AE200" s="55"/>
      <c r="AF200" s="7"/>
      <c r="AG200" s="54"/>
      <c r="AH200" s="55"/>
      <c r="AI200" s="7"/>
      <c r="AJ200" s="54"/>
      <c r="AK200" s="55"/>
      <c r="AL200" s="7"/>
      <c r="AM200" s="54"/>
      <c r="AN200" s="55"/>
      <c r="AO200" s="7"/>
      <c r="AP200" s="54"/>
      <c r="AQ200" s="55"/>
      <c r="AR200" s="7"/>
      <c r="AS200" s="54"/>
      <c r="AT200" s="55"/>
      <c r="AV200" s="56"/>
      <c r="AW200" s="57"/>
      <c r="AX200" s="58"/>
    </row>
    <row r="201" spans="2:50" x14ac:dyDescent="0.25">
      <c r="B201" s="80"/>
      <c r="C201" s="70"/>
      <c r="D201" s="64"/>
      <c r="F201" s="65"/>
      <c r="H201" s="77"/>
      <c r="I201" s="78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V201" s="59"/>
      <c r="AW201" s="60"/>
      <c r="AX201" s="61"/>
    </row>
    <row r="202" spans="2:50" ht="11.25" customHeight="1" x14ac:dyDescent="0.25">
      <c r="B202" s="80"/>
      <c r="C202" s="70">
        <v>100</v>
      </c>
      <c r="D202" s="64" t="s">
        <v>230</v>
      </c>
      <c r="F202" s="64" t="s">
        <v>231</v>
      </c>
      <c r="H202" s="77"/>
      <c r="I202" s="78" t="s">
        <v>38</v>
      </c>
      <c r="K202" s="7"/>
      <c r="L202" s="54"/>
      <c r="M202" s="55"/>
      <c r="N202" s="7"/>
      <c r="O202" s="54"/>
      <c r="P202" s="55"/>
      <c r="Q202" s="7"/>
      <c r="R202" s="54"/>
      <c r="S202" s="55"/>
      <c r="T202" s="7"/>
      <c r="U202" s="54"/>
      <c r="V202" s="55"/>
      <c r="W202" s="7"/>
      <c r="X202" s="54"/>
      <c r="Y202" s="55"/>
      <c r="Z202" s="7"/>
      <c r="AA202" s="54"/>
      <c r="AB202" s="55"/>
      <c r="AC202" s="7"/>
      <c r="AD202" s="54"/>
      <c r="AE202" s="55"/>
      <c r="AF202" s="7"/>
      <c r="AG202" s="54"/>
      <c r="AH202" s="55"/>
      <c r="AI202" s="7"/>
      <c r="AJ202" s="54"/>
      <c r="AK202" s="55"/>
      <c r="AL202" s="7"/>
      <c r="AM202" s="54"/>
      <c r="AN202" s="55"/>
      <c r="AO202" s="7"/>
      <c r="AP202" s="54"/>
      <c r="AQ202" s="55"/>
      <c r="AR202" s="7"/>
      <c r="AS202" s="54"/>
      <c r="AT202" s="55"/>
      <c r="AV202" s="56"/>
      <c r="AW202" s="57"/>
      <c r="AX202" s="58"/>
    </row>
    <row r="203" spans="2:50" ht="11.25" customHeight="1" x14ac:dyDescent="0.25">
      <c r="B203" s="80"/>
      <c r="C203" s="70"/>
      <c r="D203" s="64"/>
      <c r="F203" s="64"/>
      <c r="H203" s="77"/>
      <c r="I203" s="78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V203" s="59"/>
      <c r="AW203" s="60"/>
      <c r="AX203" s="61"/>
    </row>
    <row r="204" spans="2:50" ht="8.25" customHeight="1" x14ac:dyDescent="0.25">
      <c r="I204" s="8"/>
    </row>
    <row r="205" spans="2:50" x14ac:dyDescent="0.25">
      <c r="B205" s="74" t="s">
        <v>232</v>
      </c>
      <c r="C205" s="70">
        <v>101</v>
      </c>
      <c r="D205" s="64" t="s">
        <v>233</v>
      </c>
      <c r="F205" s="65" t="s">
        <v>234</v>
      </c>
      <c r="H205" s="66"/>
      <c r="I205" s="67" t="s">
        <v>38</v>
      </c>
      <c r="K205" s="7"/>
      <c r="L205" s="54"/>
      <c r="M205" s="55"/>
      <c r="N205" s="7"/>
      <c r="O205" s="54"/>
      <c r="P205" s="55"/>
      <c r="Q205" s="7"/>
      <c r="R205" s="54"/>
      <c r="S205" s="55"/>
      <c r="T205" s="7"/>
      <c r="U205" s="54"/>
      <c r="V205" s="55"/>
      <c r="W205" s="7"/>
      <c r="X205" s="54"/>
      <c r="Y205" s="55"/>
      <c r="Z205" s="7"/>
      <c r="AA205" s="54"/>
      <c r="AB205" s="55"/>
      <c r="AC205" s="7"/>
      <c r="AD205" s="54"/>
      <c r="AE205" s="55"/>
      <c r="AF205" s="7"/>
      <c r="AG205" s="54"/>
      <c r="AH205" s="55"/>
      <c r="AI205" s="7"/>
      <c r="AJ205" s="54"/>
      <c r="AK205" s="55"/>
      <c r="AL205" s="7"/>
      <c r="AM205" s="54"/>
      <c r="AN205" s="55"/>
      <c r="AO205" s="7"/>
      <c r="AP205" s="54"/>
      <c r="AQ205" s="55"/>
      <c r="AR205" s="7"/>
      <c r="AS205" s="54"/>
      <c r="AT205" s="55"/>
      <c r="AV205" s="56"/>
      <c r="AW205" s="57"/>
      <c r="AX205" s="58"/>
    </row>
    <row r="206" spans="2:50" x14ac:dyDescent="0.25">
      <c r="B206" s="75"/>
      <c r="C206" s="70"/>
      <c r="D206" s="64"/>
      <c r="F206" s="65"/>
      <c r="H206" s="66"/>
      <c r="I206" s="67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V206" s="59"/>
      <c r="AW206" s="60"/>
      <c r="AX206" s="61"/>
    </row>
    <row r="207" spans="2:50" x14ac:dyDescent="0.25">
      <c r="B207" s="75"/>
      <c r="C207" s="70">
        <v>102</v>
      </c>
      <c r="D207" s="64" t="s">
        <v>235</v>
      </c>
      <c r="F207" s="65" t="s">
        <v>236</v>
      </c>
      <c r="H207" s="66"/>
      <c r="I207" s="67" t="s">
        <v>38</v>
      </c>
      <c r="K207" s="7"/>
      <c r="L207" s="54"/>
      <c r="M207" s="55"/>
      <c r="N207" s="7"/>
      <c r="O207" s="54"/>
      <c r="P207" s="55"/>
      <c r="Q207" s="7"/>
      <c r="R207" s="54"/>
      <c r="S207" s="55"/>
      <c r="T207" s="7"/>
      <c r="U207" s="54"/>
      <c r="V207" s="55"/>
      <c r="W207" s="7"/>
      <c r="X207" s="54"/>
      <c r="Y207" s="55"/>
      <c r="Z207" s="7"/>
      <c r="AA207" s="54"/>
      <c r="AB207" s="55"/>
      <c r="AC207" s="7"/>
      <c r="AD207" s="54"/>
      <c r="AE207" s="55"/>
      <c r="AF207" s="7"/>
      <c r="AG207" s="54"/>
      <c r="AH207" s="55"/>
      <c r="AI207" s="7"/>
      <c r="AJ207" s="54"/>
      <c r="AK207" s="55"/>
      <c r="AL207" s="7"/>
      <c r="AM207" s="54"/>
      <c r="AN207" s="55"/>
      <c r="AO207" s="7"/>
      <c r="AP207" s="54"/>
      <c r="AQ207" s="55"/>
      <c r="AR207" s="7"/>
      <c r="AS207" s="54"/>
      <c r="AT207" s="55"/>
      <c r="AV207" s="56"/>
      <c r="AW207" s="57"/>
      <c r="AX207" s="58"/>
    </row>
    <row r="208" spans="2:50" x14ac:dyDescent="0.25">
      <c r="B208" s="75"/>
      <c r="C208" s="70"/>
      <c r="D208" s="64"/>
      <c r="F208" s="65"/>
      <c r="H208" s="66"/>
      <c r="I208" s="67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V208" s="59"/>
      <c r="AW208" s="60"/>
      <c r="AX208" s="61"/>
    </row>
    <row r="209" spans="2:50" x14ac:dyDescent="0.25">
      <c r="B209" s="75"/>
      <c r="C209" s="70">
        <v>103</v>
      </c>
      <c r="D209" s="64" t="s">
        <v>237</v>
      </c>
      <c r="F209" s="65" t="s">
        <v>238</v>
      </c>
      <c r="H209" s="66"/>
      <c r="I209" s="67" t="s">
        <v>38</v>
      </c>
      <c r="K209" s="7"/>
      <c r="L209" s="54"/>
      <c r="M209" s="55"/>
      <c r="N209" s="7"/>
      <c r="O209" s="54"/>
      <c r="P209" s="55"/>
      <c r="Q209" s="7"/>
      <c r="R209" s="54"/>
      <c r="S209" s="55"/>
      <c r="T209" s="7"/>
      <c r="U209" s="54"/>
      <c r="V209" s="55"/>
      <c r="W209" s="7"/>
      <c r="X209" s="54"/>
      <c r="Y209" s="55"/>
      <c r="Z209" s="7"/>
      <c r="AA209" s="54"/>
      <c r="AB209" s="55"/>
      <c r="AC209" s="7"/>
      <c r="AD209" s="54"/>
      <c r="AE209" s="55"/>
      <c r="AF209" s="7"/>
      <c r="AG209" s="54"/>
      <c r="AH209" s="55"/>
      <c r="AI209" s="7"/>
      <c r="AJ209" s="54"/>
      <c r="AK209" s="55"/>
      <c r="AL209" s="7"/>
      <c r="AM209" s="54"/>
      <c r="AN209" s="55"/>
      <c r="AO209" s="7"/>
      <c r="AP209" s="54"/>
      <c r="AQ209" s="55"/>
      <c r="AR209" s="7"/>
      <c r="AS209" s="54"/>
      <c r="AT209" s="55"/>
      <c r="AV209" s="56"/>
      <c r="AW209" s="57"/>
      <c r="AX209" s="58"/>
    </row>
    <row r="210" spans="2:50" x14ac:dyDescent="0.25">
      <c r="B210" s="75"/>
      <c r="C210" s="70"/>
      <c r="D210" s="64"/>
      <c r="F210" s="65"/>
      <c r="H210" s="66"/>
      <c r="I210" s="67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V210" s="59"/>
      <c r="AW210" s="60"/>
      <c r="AX210" s="61"/>
    </row>
    <row r="211" spans="2:50" x14ac:dyDescent="0.25">
      <c r="B211" s="75"/>
      <c r="C211" s="70">
        <v>104</v>
      </c>
      <c r="D211" s="69" t="s">
        <v>239</v>
      </c>
      <c r="F211" s="65" t="s">
        <v>240</v>
      </c>
      <c r="H211" s="66"/>
      <c r="I211" s="67" t="s">
        <v>38</v>
      </c>
      <c r="K211" s="7"/>
      <c r="L211" s="54"/>
      <c r="M211" s="55"/>
      <c r="N211" s="7"/>
      <c r="O211" s="54"/>
      <c r="P211" s="55"/>
      <c r="Q211" s="7"/>
      <c r="R211" s="54"/>
      <c r="S211" s="55"/>
      <c r="T211" s="7"/>
      <c r="U211" s="54"/>
      <c r="V211" s="55"/>
      <c r="W211" s="7"/>
      <c r="X211" s="54"/>
      <c r="Y211" s="55"/>
      <c r="Z211" s="7"/>
      <c r="AA211" s="54"/>
      <c r="AB211" s="55"/>
      <c r="AC211" s="7"/>
      <c r="AD211" s="54"/>
      <c r="AE211" s="55"/>
      <c r="AF211" s="7"/>
      <c r="AG211" s="54"/>
      <c r="AH211" s="55"/>
      <c r="AI211" s="7"/>
      <c r="AJ211" s="54"/>
      <c r="AK211" s="55"/>
      <c r="AL211" s="7"/>
      <c r="AM211" s="54"/>
      <c r="AN211" s="55"/>
      <c r="AO211" s="7"/>
      <c r="AP211" s="54"/>
      <c r="AQ211" s="55"/>
      <c r="AR211" s="7"/>
      <c r="AS211" s="54"/>
      <c r="AT211" s="55"/>
      <c r="AV211" s="56"/>
      <c r="AW211" s="57"/>
      <c r="AX211" s="58"/>
    </row>
    <row r="212" spans="2:50" x14ac:dyDescent="0.25">
      <c r="B212" s="75"/>
      <c r="C212" s="70"/>
      <c r="D212" s="69"/>
      <c r="F212" s="65"/>
      <c r="H212" s="66"/>
      <c r="I212" s="67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V212" s="59"/>
      <c r="AW212" s="60"/>
      <c r="AX212" s="61"/>
    </row>
    <row r="213" spans="2:50" x14ac:dyDescent="0.25">
      <c r="B213" s="75"/>
      <c r="C213" s="72">
        <v>105</v>
      </c>
      <c r="D213" s="73" t="s">
        <v>241</v>
      </c>
      <c r="F213" s="65" t="s">
        <v>242</v>
      </c>
      <c r="H213" s="66"/>
      <c r="I213" s="67" t="s">
        <v>28</v>
      </c>
      <c r="K213" s="7"/>
      <c r="L213" s="54"/>
      <c r="M213" s="55"/>
      <c r="N213" s="7"/>
      <c r="O213" s="54"/>
      <c r="P213" s="55"/>
      <c r="Q213" s="7"/>
      <c r="R213" s="54"/>
      <c r="S213" s="55"/>
      <c r="T213" s="7"/>
      <c r="U213" s="54"/>
      <c r="V213" s="55"/>
      <c r="W213" s="7"/>
      <c r="X213" s="54"/>
      <c r="Y213" s="55"/>
      <c r="Z213" s="7"/>
      <c r="AA213" s="54"/>
      <c r="AB213" s="55"/>
      <c r="AC213" s="7"/>
      <c r="AD213" s="54"/>
      <c r="AE213" s="55"/>
      <c r="AF213" s="7"/>
      <c r="AG213" s="54"/>
      <c r="AH213" s="55"/>
      <c r="AI213" s="7"/>
      <c r="AJ213" s="54"/>
      <c r="AK213" s="55"/>
      <c r="AL213" s="7"/>
      <c r="AM213" s="54"/>
      <c r="AN213" s="55"/>
      <c r="AO213" s="7"/>
      <c r="AP213" s="54"/>
      <c r="AQ213" s="55"/>
      <c r="AR213" s="7"/>
      <c r="AS213" s="54"/>
      <c r="AT213" s="55"/>
      <c r="AV213" s="56"/>
      <c r="AW213" s="57"/>
      <c r="AX213" s="58"/>
    </row>
    <row r="214" spans="2:50" x14ac:dyDescent="0.25">
      <c r="B214" s="75"/>
      <c r="C214" s="72"/>
      <c r="D214" s="73"/>
      <c r="F214" s="65"/>
      <c r="H214" s="66"/>
      <c r="I214" s="67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V214" s="59"/>
      <c r="AW214" s="60"/>
      <c r="AX214" s="61"/>
    </row>
    <row r="215" spans="2:50" x14ac:dyDescent="0.25">
      <c r="B215" s="75"/>
      <c r="C215" s="70">
        <v>106</v>
      </c>
      <c r="D215" s="64" t="s">
        <v>243</v>
      </c>
      <c r="F215" s="65" t="s">
        <v>244</v>
      </c>
      <c r="H215" s="71">
        <v>0.95</v>
      </c>
      <c r="I215" s="67" t="s">
        <v>38</v>
      </c>
      <c r="K215" s="7"/>
      <c r="L215" s="54"/>
      <c r="M215" s="55"/>
      <c r="N215" s="7"/>
      <c r="O215" s="54"/>
      <c r="P215" s="55"/>
      <c r="Q215" s="7"/>
      <c r="R215" s="54"/>
      <c r="S215" s="55"/>
      <c r="T215" s="7"/>
      <c r="U215" s="54"/>
      <c r="V215" s="55"/>
      <c r="W215" s="7"/>
      <c r="X215" s="54"/>
      <c r="Y215" s="55"/>
      <c r="Z215" s="7"/>
      <c r="AA215" s="54"/>
      <c r="AB215" s="55"/>
      <c r="AC215" s="7"/>
      <c r="AD215" s="54"/>
      <c r="AE215" s="55"/>
      <c r="AF215" s="7"/>
      <c r="AG215" s="54"/>
      <c r="AH215" s="55"/>
      <c r="AI215" s="7"/>
      <c r="AJ215" s="54"/>
      <c r="AK215" s="55"/>
      <c r="AL215" s="7"/>
      <c r="AM215" s="54"/>
      <c r="AN215" s="55"/>
      <c r="AO215" s="7"/>
      <c r="AP215" s="54"/>
      <c r="AQ215" s="55"/>
      <c r="AR215" s="7"/>
      <c r="AS215" s="54"/>
      <c r="AT215" s="55"/>
      <c r="AV215" s="56"/>
      <c r="AW215" s="57"/>
      <c r="AX215" s="58"/>
    </row>
    <row r="216" spans="2:50" x14ac:dyDescent="0.25">
      <c r="B216" s="76"/>
      <c r="C216" s="70"/>
      <c r="D216" s="64"/>
      <c r="F216" s="65"/>
      <c r="H216" s="66"/>
      <c r="I216" s="67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V216" s="59"/>
      <c r="AW216" s="60"/>
      <c r="AX216" s="61"/>
    </row>
    <row r="217" spans="2:50" ht="8.25" customHeight="1" x14ac:dyDescent="0.25">
      <c r="I217" s="8"/>
    </row>
    <row r="218" spans="2:50" x14ac:dyDescent="0.25">
      <c r="B218" s="62" t="s">
        <v>275</v>
      </c>
      <c r="C218" s="70">
        <v>107</v>
      </c>
      <c r="D218" s="64" t="s">
        <v>245</v>
      </c>
      <c r="F218" s="65" t="s">
        <v>246</v>
      </c>
      <c r="H218" s="66"/>
      <c r="I218" s="67" t="s">
        <v>38</v>
      </c>
      <c r="K218" s="7"/>
      <c r="L218" s="54"/>
      <c r="M218" s="55"/>
      <c r="N218" s="7"/>
      <c r="O218" s="54"/>
      <c r="P218" s="55"/>
      <c r="Q218" s="7"/>
      <c r="R218" s="54"/>
      <c r="S218" s="55"/>
      <c r="T218" s="7"/>
      <c r="U218" s="54"/>
      <c r="V218" s="55"/>
      <c r="W218" s="7"/>
      <c r="X218" s="53"/>
      <c r="Y218" s="53"/>
      <c r="Z218" s="7"/>
      <c r="AA218" s="53"/>
      <c r="AB218" s="53"/>
      <c r="AC218" s="7"/>
      <c r="AD218" s="53"/>
      <c r="AE218" s="53"/>
      <c r="AF218" s="7"/>
      <c r="AG218" s="53"/>
      <c r="AH218" s="53"/>
      <c r="AI218" s="7"/>
      <c r="AJ218" s="53"/>
      <c r="AK218" s="53"/>
      <c r="AL218" s="7"/>
      <c r="AM218" s="54"/>
      <c r="AN218" s="55"/>
      <c r="AO218" s="7"/>
      <c r="AP218" s="54"/>
      <c r="AQ218" s="55"/>
      <c r="AR218" s="7"/>
      <c r="AS218" s="54"/>
      <c r="AT218" s="55"/>
      <c r="AV218" s="56"/>
      <c r="AW218" s="57"/>
      <c r="AX218" s="58"/>
    </row>
    <row r="219" spans="2:50" x14ac:dyDescent="0.25">
      <c r="B219" s="62"/>
      <c r="C219" s="70"/>
      <c r="D219" s="64"/>
      <c r="F219" s="65"/>
      <c r="H219" s="66"/>
      <c r="I219" s="67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V219" s="59"/>
      <c r="AW219" s="60"/>
      <c r="AX219" s="61"/>
    </row>
    <row r="220" spans="2:50" x14ac:dyDescent="0.25">
      <c r="B220" s="62"/>
      <c r="C220" s="70">
        <v>108</v>
      </c>
      <c r="D220" s="64" t="s">
        <v>247</v>
      </c>
      <c r="F220" s="65" t="s">
        <v>248</v>
      </c>
      <c r="H220" s="66"/>
      <c r="I220" s="67" t="s">
        <v>38</v>
      </c>
      <c r="K220" s="7"/>
      <c r="L220" s="54"/>
      <c r="M220" s="55"/>
      <c r="N220" s="7"/>
      <c r="O220" s="54"/>
      <c r="P220" s="55"/>
      <c r="Q220" s="7"/>
      <c r="R220" s="54"/>
      <c r="S220" s="55"/>
      <c r="T220" s="7"/>
      <c r="U220" s="54"/>
      <c r="V220" s="55"/>
      <c r="W220" s="7"/>
      <c r="X220" s="53"/>
      <c r="Y220" s="53"/>
      <c r="Z220" s="7"/>
      <c r="AA220" s="53"/>
      <c r="AB220" s="53"/>
      <c r="AC220" s="7"/>
      <c r="AD220" s="53"/>
      <c r="AE220" s="53"/>
      <c r="AF220" s="7"/>
      <c r="AG220" s="53"/>
      <c r="AH220" s="53"/>
      <c r="AI220" s="7"/>
      <c r="AJ220" s="53"/>
      <c r="AK220" s="53"/>
      <c r="AL220" s="7"/>
      <c r="AM220" s="54"/>
      <c r="AN220" s="55"/>
      <c r="AO220" s="7"/>
      <c r="AP220" s="54"/>
      <c r="AQ220" s="55"/>
      <c r="AR220" s="7"/>
      <c r="AS220" s="54"/>
      <c r="AT220" s="55"/>
      <c r="AV220" s="56"/>
      <c r="AW220" s="57"/>
      <c r="AX220" s="58"/>
    </row>
    <row r="221" spans="2:50" x14ac:dyDescent="0.25">
      <c r="B221" s="62"/>
      <c r="C221" s="70"/>
      <c r="D221" s="64"/>
      <c r="F221" s="65"/>
      <c r="H221" s="66"/>
      <c r="I221" s="67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V221" s="59"/>
      <c r="AW221" s="60"/>
      <c r="AX221" s="61"/>
    </row>
    <row r="222" spans="2:50" x14ac:dyDescent="0.25">
      <c r="B222" s="62"/>
      <c r="C222" s="63">
        <v>109</v>
      </c>
      <c r="D222" s="64" t="s">
        <v>249</v>
      </c>
      <c r="F222" s="65" t="s">
        <v>250</v>
      </c>
      <c r="H222" s="66"/>
      <c r="I222" s="67" t="s">
        <v>38</v>
      </c>
      <c r="K222" s="7"/>
      <c r="L222" s="54"/>
      <c r="M222" s="55"/>
      <c r="N222" s="7"/>
      <c r="O222" s="54"/>
      <c r="P222" s="55"/>
      <c r="Q222" s="7"/>
      <c r="R222" s="54"/>
      <c r="S222" s="55"/>
      <c r="T222" s="7"/>
      <c r="U222" s="54"/>
      <c r="V222" s="55"/>
      <c r="W222" s="7"/>
      <c r="X222" s="53"/>
      <c r="Y222" s="53"/>
      <c r="Z222" s="7"/>
      <c r="AA222" s="53"/>
      <c r="AB222" s="53"/>
      <c r="AC222" s="7"/>
      <c r="AD222" s="53"/>
      <c r="AE222" s="53"/>
      <c r="AF222" s="7"/>
      <c r="AG222" s="53"/>
      <c r="AH222" s="53"/>
      <c r="AI222" s="7"/>
      <c r="AJ222" s="53"/>
      <c r="AK222" s="53"/>
      <c r="AL222" s="7"/>
      <c r="AM222" s="54"/>
      <c r="AN222" s="55"/>
      <c r="AO222" s="7"/>
      <c r="AP222" s="54"/>
      <c r="AQ222" s="55"/>
      <c r="AR222" s="7"/>
      <c r="AS222" s="54"/>
      <c r="AT222" s="55"/>
      <c r="AV222" s="56"/>
      <c r="AW222" s="57"/>
      <c r="AX222" s="58"/>
    </row>
    <row r="223" spans="2:50" x14ac:dyDescent="0.25">
      <c r="B223" s="62"/>
      <c r="C223" s="63"/>
      <c r="D223" s="64"/>
      <c r="F223" s="65"/>
      <c r="H223" s="66"/>
      <c r="I223" s="67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V223" s="59"/>
      <c r="AW223" s="60"/>
      <c r="AX223" s="61"/>
    </row>
    <row r="224" spans="2:50" x14ac:dyDescent="0.25">
      <c r="B224" s="62"/>
      <c r="C224" s="68">
        <v>110</v>
      </c>
      <c r="D224" s="64" t="s">
        <v>251</v>
      </c>
      <c r="F224" s="65" t="s">
        <v>252</v>
      </c>
      <c r="H224" s="66"/>
      <c r="I224" s="67" t="s">
        <v>38</v>
      </c>
      <c r="K224" s="7"/>
      <c r="L224" s="54"/>
      <c r="M224" s="55"/>
      <c r="N224" s="7"/>
      <c r="O224" s="54"/>
      <c r="P224" s="55"/>
      <c r="Q224" s="7"/>
      <c r="R224" s="54"/>
      <c r="S224" s="55"/>
      <c r="T224" s="7"/>
      <c r="U224" s="54"/>
      <c r="V224" s="55"/>
      <c r="W224" s="7"/>
      <c r="X224" s="53"/>
      <c r="Y224" s="53"/>
      <c r="Z224" s="7"/>
      <c r="AA224" s="53"/>
      <c r="AB224" s="53"/>
      <c r="AC224" s="7"/>
      <c r="AD224" s="53"/>
      <c r="AE224" s="53"/>
      <c r="AF224" s="7"/>
      <c r="AG224" s="53"/>
      <c r="AH224" s="53"/>
      <c r="AI224" s="7"/>
      <c r="AJ224" s="53"/>
      <c r="AK224" s="53"/>
      <c r="AL224" s="7"/>
      <c r="AM224" s="54"/>
      <c r="AN224" s="55"/>
      <c r="AO224" s="7"/>
      <c r="AP224" s="54"/>
      <c r="AQ224" s="55"/>
      <c r="AR224" s="7"/>
      <c r="AS224" s="54"/>
      <c r="AT224" s="55"/>
      <c r="AV224" s="56"/>
      <c r="AW224" s="57"/>
      <c r="AX224" s="58"/>
    </row>
    <row r="225" spans="2:50" x14ac:dyDescent="0.25">
      <c r="B225" s="62"/>
      <c r="C225" s="68"/>
      <c r="D225" s="64"/>
      <c r="F225" s="65"/>
      <c r="H225" s="66"/>
      <c r="I225" s="67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V225" s="59"/>
      <c r="AW225" s="60"/>
      <c r="AX225" s="61"/>
    </row>
    <row r="226" spans="2:50" x14ac:dyDescent="0.25">
      <c r="B226" s="62"/>
      <c r="C226" s="63">
        <v>111</v>
      </c>
      <c r="D226" s="69" t="s">
        <v>253</v>
      </c>
      <c r="F226" s="65" t="s">
        <v>254</v>
      </c>
      <c r="H226" s="66"/>
      <c r="I226" s="67" t="s">
        <v>38</v>
      </c>
      <c r="K226" s="7"/>
      <c r="L226" s="54"/>
      <c r="M226" s="55"/>
      <c r="N226" s="7"/>
      <c r="O226" s="54"/>
      <c r="P226" s="55"/>
      <c r="Q226" s="7"/>
      <c r="R226" s="54"/>
      <c r="S226" s="55"/>
      <c r="T226" s="7"/>
      <c r="U226" s="54"/>
      <c r="V226" s="55"/>
      <c r="W226" s="7"/>
      <c r="X226" s="53"/>
      <c r="Y226" s="53"/>
      <c r="Z226" s="7"/>
      <c r="AA226" s="53"/>
      <c r="AB226" s="53"/>
      <c r="AC226" s="7"/>
      <c r="AD226" s="53"/>
      <c r="AE226" s="53"/>
      <c r="AF226" s="7"/>
      <c r="AG226" s="53"/>
      <c r="AH226" s="53"/>
      <c r="AI226" s="7"/>
      <c r="AJ226" s="53"/>
      <c r="AK226" s="53"/>
      <c r="AL226" s="7"/>
      <c r="AM226" s="54"/>
      <c r="AN226" s="55"/>
      <c r="AO226" s="7"/>
      <c r="AP226" s="54"/>
      <c r="AQ226" s="55"/>
      <c r="AR226" s="7"/>
      <c r="AS226" s="54"/>
      <c r="AT226" s="55"/>
      <c r="AV226" s="56"/>
      <c r="AW226" s="57"/>
      <c r="AX226" s="58"/>
    </row>
    <row r="227" spans="2:50" x14ac:dyDescent="0.25">
      <c r="B227" s="62"/>
      <c r="C227" s="63"/>
      <c r="D227" s="69"/>
      <c r="F227" s="65"/>
      <c r="H227" s="66"/>
      <c r="I227" s="67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V227" s="59"/>
      <c r="AW227" s="60"/>
      <c r="AX227" s="61"/>
    </row>
    <row r="228" spans="2:50" x14ac:dyDescent="0.25">
      <c r="B228" s="62"/>
      <c r="C228" s="68">
        <v>112</v>
      </c>
      <c r="D228" s="69" t="s">
        <v>255</v>
      </c>
      <c r="F228" s="65" t="s">
        <v>256</v>
      </c>
      <c r="H228" s="66"/>
      <c r="I228" s="67" t="s">
        <v>38</v>
      </c>
      <c r="K228" s="7"/>
      <c r="L228" s="54"/>
      <c r="M228" s="55"/>
      <c r="N228" s="7"/>
      <c r="O228" s="54"/>
      <c r="P228" s="55"/>
      <c r="Q228" s="7"/>
      <c r="R228" s="54"/>
      <c r="S228" s="55"/>
      <c r="T228" s="7"/>
      <c r="U228" s="54"/>
      <c r="V228" s="55"/>
      <c r="W228" s="7"/>
      <c r="X228" s="53"/>
      <c r="Y228" s="53"/>
      <c r="Z228" s="7"/>
      <c r="AA228" s="53"/>
      <c r="AB228" s="53"/>
      <c r="AC228" s="7"/>
      <c r="AD228" s="53"/>
      <c r="AE228" s="53"/>
      <c r="AF228" s="7"/>
      <c r="AG228" s="53"/>
      <c r="AH228" s="53"/>
      <c r="AI228" s="7"/>
      <c r="AJ228" s="54"/>
      <c r="AK228" s="55"/>
      <c r="AL228" s="7"/>
      <c r="AM228" s="54"/>
      <c r="AN228" s="55"/>
      <c r="AO228" s="7"/>
      <c r="AP228" s="54"/>
      <c r="AQ228" s="55"/>
      <c r="AR228" s="7"/>
      <c r="AS228" s="54"/>
      <c r="AT228" s="55"/>
      <c r="AV228" s="56"/>
      <c r="AW228" s="57"/>
      <c r="AX228" s="58"/>
    </row>
    <row r="229" spans="2:50" x14ac:dyDescent="0.25">
      <c r="B229" s="62"/>
      <c r="C229" s="68"/>
      <c r="D229" s="69"/>
      <c r="F229" s="65"/>
      <c r="H229" s="66"/>
      <c r="I229" s="67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V229" s="59"/>
      <c r="AW229" s="60"/>
      <c r="AX229" s="61"/>
    </row>
    <row r="230" spans="2:50" ht="6.75" customHeight="1" x14ac:dyDescent="0.25">
      <c r="I230" s="8"/>
    </row>
    <row r="231" spans="2:50" ht="18.75" customHeight="1" x14ac:dyDescent="0.25">
      <c r="B231" s="62" t="s">
        <v>257</v>
      </c>
      <c r="C231" s="63">
        <v>113</v>
      </c>
      <c r="D231" s="64" t="s">
        <v>258</v>
      </c>
      <c r="F231" s="65" t="s">
        <v>259</v>
      </c>
      <c r="H231" s="66"/>
      <c r="I231" s="67" t="s">
        <v>38</v>
      </c>
      <c r="K231" s="7"/>
      <c r="L231" s="54"/>
      <c r="M231" s="55"/>
      <c r="N231" s="7"/>
      <c r="O231" s="54"/>
      <c r="P231" s="55"/>
      <c r="Q231" s="7"/>
      <c r="R231" s="54"/>
      <c r="S231" s="55"/>
      <c r="T231" s="7"/>
      <c r="U231" s="54"/>
      <c r="V231" s="55"/>
      <c r="W231" s="7"/>
      <c r="X231" s="54"/>
      <c r="Y231" s="55"/>
      <c r="Z231" s="7"/>
      <c r="AA231" s="54"/>
      <c r="AB231" s="55"/>
      <c r="AC231" s="7"/>
      <c r="AD231" s="54"/>
      <c r="AE231" s="55"/>
      <c r="AF231" s="7"/>
      <c r="AG231" s="54"/>
      <c r="AH231" s="55"/>
      <c r="AI231" s="7"/>
      <c r="AJ231" s="54"/>
      <c r="AK231" s="55"/>
      <c r="AL231" s="7"/>
      <c r="AM231" s="54"/>
      <c r="AN231" s="55"/>
      <c r="AO231" s="7"/>
      <c r="AP231" s="54"/>
      <c r="AQ231" s="55"/>
      <c r="AR231" s="7"/>
      <c r="AS231" s="54"/>
      <c r="AT231" s="55"/>
      <c r="AV231" s="56"/>
      <c r="AW231" s="57"/>
      <c r="AX231" s="58"/>
    </row>
    <row r="232" spans="2:50" ht="18.75" customHeight="1" x14ac:dyDescent="0.25">
      <c r="B232" s="62"/>
      <c r="C232" s="63"/>
      <c r="D232" s="64"/>
      <c r="F232" s="65"/>
      <c r="H232" s="66"/>
      <c r="I232" s="67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V232" s="59"/>
      <c r="AW232" s="60"/>
      <c r="AX232" s="61"/>
    </row>
    <row r="233" spans="2:50" ht="18.75" customHeight="1" x14ac:dyDescent="0.25">
      <c r="B233" s="62"/>
      <c r="C233" s="63">
        <v>114</v>
      </c>
      <c r="D233" s="64" t="s">
        <v>260</v>
      </c>
      <c r="F233" s="65" t="s">
        <v>261</v>
      </c>
      <c r="H233" s="66"/>
      <c r="I233" s="67" t="s">
        <v>38</v>
      </c>
      <c r="K233" s="7"/>
      <c r="L233" s="54"/>
      <c r="M233" s="55"/>
      <c r="N233" s="7"/>
      <c r="O233" s="54"/>
      <c r="P233" s="55"/>
      <c r="Q233" s="7"/>
      <c r="R233" s="54"/>
      <c r="S233" s="55"/>
      <c r="T233" s="7"/>
      <c r="U233" s="54"/>
      <c r="V233" s="55"/>
      <c r="W233" s="7"/>
      <c r="X233" s="54"/>
      <c r="Y233" s="55"/>
      <c r="Z233" s="7"/>
      <c r="AA233" s="54"/>
      <c r="AB233" s="55"/>
      <c r="AC233" s="7"/>
      <c r="AD233" s="54"/>
      <c r="AE233" s="55"/>
      <c r="AF233" s="7"/>
      <c r="AG233" s="54"/>
      <c r="AH233" s="55"/>
      <c r="AI233" s="7"/>
      <c r="AJ233" s="54"/>
      <c r="AK233" s="55"/>
      <c r="AL233" s="7"/>
      <c r="AM233" s="54"/>
      <c r="AN233" s="55"/>
      <c r="AO233" s="7"/>
      <c r="AP233" s="54"/>
      <c r="AQ233" s="55"/>
      <c r="AR233" s="7"/>
      <c r="AS233" s="54"/>
      <c r="AT233" s="55"/>
      <c r="AV233" s="56"/>
      <c r="AW233" s="57"/>
      <c r="AX233" s="58"/>
    </row>
    <row r="234" spans="2:50" ht="18.75" customHeight="1" x14ac:dyDescent="0.25">
      <c r="B234" s="62"/>
      <c r="C234" s="63"/>
      <c r="D234" s="64"/>
      <c r="F234" s="65"/>
      <c r="H234" s="66"/>
      <c r="I234" s="67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V234" s="59"/>
      <c r="AW234" s="60"/>
      <c r="AX234" s="61"/>
    </row>
  </sheetData>
  <protectedRanges>
    <protectedRange sqref="I5:P5 B5:G5" name="Rango15_1_1_1_1_2"/>
    <protectedRange sqref="I5:T5 B5:G5" name="Rango16_1_1_1_1_2"/>
  </protectedRanges>
  <mergeCells count="3169"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B8:B31"/>
    <mergeCell ref="C18:C19"/>
    <mergeCell ref="C20:C21"/>
    <mergeCell ref="C22:C23"/>
    <mergeCell ref="C12:C13"/>
    <mergeCell ref="C14:C15"/>
    <mergeCell ref="C16:C17"/>
    <mergeCell ref="AM7:AN7"/>
    <mergeCell ref="AP7:AQ7"/>
    <mergeCell ref="AS7:AT7"/>
    <mergeCell ref="C8:C9"/>
    <mergeCell ref="C10:C11"/>
    <mergeCell ref="H8:H9"/>
    <mergeCell ref="I8:I9"/>
    <mergeCell ref="H10:H11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F20:F21"/>
    <mergeCell ref="F22:F23"/>
    <mergeCell ref="F24:F25"/>
    <mergeCell ref="F26:F27"/>
    <mergeCell ref="F28:F29"/>
    <mergeCell ref="F30:F31"/>
    <mergeCell ref="D24:D25"/>
    <mergeCell ref="D26:D27"/>
    <mergeCell ref="D28:D29"/>
    <mergeCell ref="D30:D31"/>
    <mergeCell ref="F8:F9"/>
    <mergeCell ref="F10:F11"/>
    <mergeCell ref="F12:F13"/>
    <mergeCell ref="F14:F15"/>
    <mergeCell ref="F16:F17"/>
    <mergeCell ref="F18:F19"/>
    <mergeCell ref="C30:C31"/>
    <mergeCell ref="D8:D9"/>
    <mergeCell ref="D10:D11"/>
    <mergeCell ref="D12:D13"/>
    <mergeCell ref="D14:D15"/>
    <mergeCell ref="D16:D17"/>
    <mergeCell ref="D18:D19"/>
    <mergeCell ref="D20:D21"/>
    <mergeCell ref="D22:D23"/>
    <mergeCell ref="C24:C25"/>
    <mergeCell ref="C26:C27"/>
    <mergeCell ref="C28:C29"/>
    <mergeCell ref="H24:H25"/>
    <mergeCell ref="I24:I25"/>
    <mergeCell ref="H26:H27"/>
    <mergeCell ref="I26:I27"/>
    <mergeCell ref="H28:H29"/>
    <mergeCell ref="I28:I29"/>
    <mergeCell ref="H18:H19"/>
    <mergeCell ref="I18:I19"/>
    <mergeCell ref="H20:H21"/>
    <mergeCell ref="I20:I21"/>
    <mergeCell ref="H22:H23"/>
    <mergeCell ref="I22:I23"/>
    <mergeCell ref="I10:I11"/>
    <mergeCell ref="H12:H13"/>
    <mergeCell ref="I12:I13"/>
    <mergeCell ref="H14:H15"/>
    <mergeCell ref="I14:I15"/>
    <mergeCell ref="H16:H17"/>
    <mergeCell ref="I16:I17"/>
    <mergeCell ref="H37:H38"/>
    <mergeCell ref="I37:I38"/>
    <mergeCell ref="H39:H40"/>
    <mergeCell ref="I39:I40"/>
    <mergeCell ref="C42:C43"/>
    <mergeCell ref="D42:D43"/>
    <mergeCell ref="F42:F43"/>
    <mergeCell ref="C37:C38"/>
    <mergeCell ref="D37:D38"/>
    <mergeCell ref="C39:C40"/>
    <mergeCell ref="D39:D40"/>
    <mergeCell ref="F33:F34"/>
    <mergeCell ref="F35:F36"/>
    <mergeCell ref="F37:F38"/>
    <mergeCell ref="F39:F40"/>
    <mergeCell ref="H30:H31"/>
    <mergeCell ref="I30:I31"/>
    <mergeCell ref="C33:C34"/>
    <mergeCell ref="D33:D34"/>
    <mergeCell ref="C35:C36"/>
    <mergeCell ref="D35:D36"/>
    <mergeCell ref="H33:H34"/>
    <mergeCell ref="I33:I34"/>
    <mergeCell ref="H35:H36"/>
    <mergeCell ref="I35:I36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48:C49"/>
    <mergeCell ref="D48:D49"/>
    <mergeCell ref="H56:H57"/>
    <mergeCell ref="I56:I57"/>
    <mergeCell ref="H58:H59"/>
    <mergeCell ref="I58:I59"/>
    <mergeCell ref="H60:H61"/>
    <mergeCell ref="I60:I61"/>
    <mergeCell ref="I48:I49"/>
    <mergeCell ref="H50:H51"/>
    <mergeCell ref="I50:I51"/>
    <mergeCell ref="H52:H53"/>
    <mergeCell ref="I52:I53"/>
    <mergeCell ref="H54:H55"/>
    <mergeCell ref="I54:I55"/>
    <mergeCell ref="F56:F57"/>
    <mergeCell ref="F58:F59"/>
    <mergeCell ref="F60:F61"/>
    <mergeCell ref="H42:H43"/>
    <mergeCell ref="I42:I43"/>
    <mergeCell ref="H44:H45"/>
    <mergeCell ref="I44:I45"/>
    <mergeCell ref="H46:H47"/>
    <mergeCell ref="I46:I47"/>
    <mergeCell ref="H48:H49"/>
    <mergeCell ref="F44:F45"/>
    <mergeCell ref="F46:F47"/>
    <mergeCell ref="F48:F49"/>
    <mergeCell ref="F50:F51"/>
    <mergeCell ref="F52:F53"/>
    <mergeCell ref="F54:F55"/>
    <mergeCell ref="C80:C81"/>
    <mergeCell ref="D80:D81"/>
    <mergeCell ref="H69:H70"/>
    <mergeCell ref="I69:I70"/>
    <mergeCell ref="C72:C73"/>
    <mergeCell ref="D72:D73"/>
    <mergeCell ref="C74:C75"/>
    <mergeCell ref="D74:D75"/>
    <mergeCell ref="H63:H64"/>
    <mergeCell ref="I63:I64"/>
    <mergeCell ref="H65:H66"/>
    <mergeCell ref="I65:I66"/>
    <mergeCell ref="H67:H68"/>
    <mergeCell ref="I67:I68"/>
    <mergeCell ref="C69:C70"/>
    <mergeCell ref="D69:D70"/>
    <mergeCell ref="F63:F64"/>
    <mergeCell ref="F65:F66"/>
    <mergeCell ref="F67:F68"/>
    <mergeCell ref="F69:F70"/>
    <mergeCell ref="C63:C64"/>
    <mergeCell ref="D63:D64"/>
    <mergeCell ref="C65:C66"/>
    <mergeCell ref="D65:D66"/>
    <mergeCell ref="C67:C68"/>
    <mergeCell ref="D67:D68"/>
    <mergeCell ref="H78:H79"/>
    <mergeCell ref="I78:I79"/>
    <mergeCell ref="H80:H81"/>
    <mergeCell ref="I80:I81"/>
    <mergeCell ref="H82:H83"/>
    <mergeCell ref="I82:I83"/>
    <mergeCell ref="F84:F85"/>
    <mergeCell ref="F86:F87"/>
    <mergeCell ref="F88:F89"/>
    <mergeCell ref="F90:F91"/>
    <mergeCell ref="H72:H73"/>
    <mergeCell ref="I72:I73"/>
    <mergeCell ref="H74:H75"/>
    <mergeCell ref="I74:I75"/>
    <mergeCell ref="H76:H77"/>
    <mergeCell ref="I76:I77"/>
    <mergeCell ref="C88:C89"/>
    <mergeCell ref="D88:D89"/>
    <mergeCell ref="C90:C91"/>
    <mergeCell ref="D90:D91"/>
    <mergeCell ref="F72:F73"/>
    <mergeCell ref="F74:F75"/>
    <mergeCell ref="F76:F77"/>
    <mergeCell ref="F78:F79"/>
    <mergeCell ref="F80:F81"/>
    <mergeCell ref="F82:F8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97:C98"/>
    <mergeCell ref="D97:D98"/>
    <mergeCell ref="C99:C100"/>
    <mergeCell ref="D99:D100"/>
    <mergeCell ref="C101:C102"/>
    <mergeCell ref="D101:D102"/>
    <mergeCell ref="H90:H91"/>
    <mergeCell ref="I90:I91"/>
    <mergeCell ref="C93:C94"/>
    <mergeCell ref="D93:D94"/>
    <mergeCell ref="C95:C96"/>
    <mergeCell ref="D95:D96"/>
    <mergeCell ref="F93:F94"/>
    <mergeCell ref="F95:F96"/>
    <mergeCell ref="H93:H94"/>
    <mergeCell ref="I93:I94"/>
    <mergeCell ref="H84:H85"/>
    <mergeCell ref="I84:I85"/>
    <mergeCell ref="H86:H87"/>
    <mergeCell ref="I86:I87"/>
    <mergeCell ref="H88:H89"/>
    <mergeCell ref="I88:I89"/>
    <mergeCell ref="H95:H96"/>
    <mergeCell ref="I95:I96"/>
    <mergeCell ref="H97:H98"/>
    <mergeCell ref="I97:I98"/>
    <mergeCell ref="H99:H100"/>
    <mergeCell ref="I99:I100"/>
    <mergeCell ref="C115:C116"/>
    <mergeCell ref="D115:D116"/>
    <mergeCell ref="C117:C118"/>
    <mergeCell ref="D117:D118"/>
    <mergeCell ref="C119:C120"/>
    <mergeCell ref="D119:D120"/>
    <mergeCell ref="C109:C110"/>
    <mergeCell ref="D109:D110"/>
    <mergeCell ref="C111:C112"/>
    <mergeCell ref="D111:D112"/>
    <mergeCell ref="C113:C114"/>
    <mergeCell ref="D113:D114"/>
    <mergeCell ref="C103:C104"/>
    <mergeCell ref="D103:D104"/>
    <mergeCell ref="C105:C106"/>
    <mergeCell ref="D105:D106"/>
    <mergeCell ref="C107:C108"/>
    <mergeCell ref="D107:D108"/>
    <mergeCell ref="F109:F110"/>
    <mergeCell ref="F111:F112"/>
    <mergeCell ref="F113:F114"/>
    <mergeCell ref="F115:F116"/>
    <mergeCell ref="F117:F118"/>
    <mergeCell ref="F119:F120"/>
    <mergeCell ref="F97:F98"/>
    <mergeCell ref="F99:F100"/>
    <mergeCell ref="F101:F102"/>
    <mergeCell ref="F103:F104"/>
    <mergeCell ref="F105:F106"/>
    <mergeCell ref="F107:F108"/>
    <mergeCell ref="H113:H114"/>
    <mergeCell ref="I113:I114"/>
    <mergeCell ref="H115:H116"/>
    <mergeCell ref="I115:I116"/>
    <mergeCell ref="H117:H118"/>
    <mergeCell ref="I117:I118"/>
    <mergeCell ref="H107:H108"/>
    <mergeCell ref="I107:I108"/>
    <mergeCell ref="H109:H110"/>
    <mergeCell ref="I109:I110"/>
    <mergeCell ref="H111:H112"/>
    <mergeCell ref="I111:I112"/>
    <mergeCell ref="H101:H102"/>
    <mergeCell ref="I101:I102"/>
    <mergeCell ref="H103:H104"/>
    <mergeCell ref="I103:I104"/>
    <mergeCell ref="H105:H106"/>
    <mergeCell ref="I105:I106"/>
    <mergeCell ref="F136:F137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H119:H120"/>
    <mergeCell ref="I119:I120"/>
    <mergeCell ref="C122:C123"/>
    <mergeCell ref="D122:D123"/>
    <mergeCell ref="C124:C125"/>
    <mergeCell ref="D124:D125"/>
    <mergeCell ref="F122:F123"/>
    <mergeCell ref="F124:F125"/>
    <mergeCell ref="H122:H123"/>
    <mergeCell ref="I122:I123"/>
    <mergeCell ref="H136:H137"/>
    <mergeCell ref="I136:I137"/>
    <mergeCell ref="H130:H131"/>
    <mergeCell ref="I130:I131"/>
    <mergeCell ref="H132:H133"/>
    <mergeCell ref="I132:I133"/>
    <mergeCell ref="H134:H135"/>
    <mergeCell ref="I134:I135"/>
    <mergeCell ref="H124:H125"/>
    <mergeCell ref="I124:I125"/>
    <mergeCell ref="H126:H127"/>
    <mergeCell ref="I126:I127"/>
    <mergeCell ref="H128:H129"/>
    <mergeCell ref="I128:I129"/>
    <mergeCell ref="F126:F127"/>
    <mergeCell ref="F128:F129"/>
    <mergeCell ref="F130:F131"/>
    <mergeCell ref="F132:F133"/>
    <mergeCell ref="F134:F135"/>
    <mergeCell ref="H143:H144"/>
    <mergeCell ref="I143:I144"/>
    <mergeCell ref="H145:H146"/>
    <mergeCell ref="I145:I146"/>
    <mergeCell ref="H147:H148"/>
    <mergeCell ref="I147:I148"/>
    <mergeCell ref="C149:C150"/>
    <mergeCell ref="D149:D150"/>
    <mergeCell ref="F139:F140"/>
    <mergeCell ref="F141:F142"/>
    <mergeCell ref="F143:F144"/>
    <mergeCell ref="F145:F146"/>
    <mergeCell ref="F147:F148"/>
    <mergeCell ref="F149:F150"/>
    <mergeCell ref="C143:C144"/>
    <mergeCell ref="D143:D144"/>
    <mergeCell ref="C145:C146"/>
    <mergeCell ref="D145:D146"/>
    <mergeCell ref="C147:C148"/>
    <mergeCell ref="D147:D148"/>
    <mergeCell ref="C139:C140"/>
    <mergeCell ref="D139:D140"/>
    <mergeCell ref="C141:C142"/>
    <mergeCell ref="D141:D142"/>
    <mergeCell ref="H139:H140"/>
    <mergeCell ref="I139:I140"/>
    <mergeCell ref="H141:H142"/>
    <mergeCell ref="I141:I142"/>
    <mergeCell ref="H154:H155"/>
    <mergeCell ref="I154:I155"/>
    <mergeCell ref="C157:C158"/>
    <mergeCell ref="D157:D158"/>
    <mergeCell ref="C159:C160"/>
    <mergeCell ref="D159:D160"/>
    <mergeCell ref="F157:F158"/>
    <mergeCell ref="F159:F160"/>
    <mergeCell ref="H157:H158"/>
    <mergeCell ref="I157:I158"/>
    <mergeCell ref="H149:H150"/>
    <mergeCell ref="I149:I150"/>
    <mergeCell ref="C152:C153"/>
    <mergeCell ref="D152:D153"/>
    <mergeCell ref="C154:C155"/>
    <mergeCell ref="D154:D155"/>
    <mergeCell ref="F152:F153"/>
    <mergeCell ref="F154:F155"/>
    <mergeCell ref="H152:H153"/>
    <mergeCell ref="I152:I153"/>
    <mergeCell ref="H162:H163"/>
    <mergeCell ref="I162:I163"/>
    <mergeCell ref="H164:H165"/>
    <mergeCell ref="I164:I165"/>
    <mergeCell ref="H166:H167"/>
    <mergeCell ref="I166:I167"/>
    <mergeCell ref="H168:H169"/>
    <mergeCell ref="C166:C167"/>
    <mergeCell ref="D166:D167"/>
    <mergeCell ref="C168:C169"/>
    <mergeCell ref="D168:D169"/>
    <mergeCell ref="C170:C171"/>
    <mergeCell ref="D170:D171"/>
    <mergeCell ref="H159:H160"/>
    <mergeCell ref="I159:I160"/>
    <mergeCell ref="C162:C163"/>
    <mergeCell ref="D162:D163"/>
    <mergeCell ref="C164:C165"/>
    <mergeCell ref="D164:D165"/>
    <mergeCell ref="F162:F163"/>
    <mergeCell ref="F164:F165"/>
    <mergeCell ref="F173:F174"/>
    <mergeCell ref="F175:F176"/>
    <mergeCell ref="F177:F178"/>
    <mergeCell ref="H173:H174"/>
    <mergeCell ref="H175:H176"/>
    <mergeCell ref="H177:H178"/>
    <mergeCell ref="I168:I169"/>
    <mergeCell ref="H170:H171"/>
    <mergeCell ref="I170:I171"/>
    <mergeCell ref="C173:C174"/>
    <mergeCell ref="D173:D174"/>
    <mergeCell ref="C175:C176"/>
    <mergeCell ref="D175:D176"/>
    <mergeCell ref="I173:I174"/>
    <mergeCell ref="I175:I176"/>
    <mergeCell ref="F166:F167"/>
    <mergeCell ref="F168:F169"/>
    <mergeCell ref="F170:F171"/>
    <mergeCell ref="H180:H181"/>
    <mergeCell ref="I180:I181"/>
    <mergeCell ref="H182:H183"/>
    <mergeCell ref="I182:I183"/>
    <mergeCell ref="H184:H185"/>
    <mergeCell ref="I184:I185"/>
    <mergeCell ref="I177:I178"/>
    <mergeCell ref="C180:C181"/>
    <mergeCell ref="D180:D181"/>
    <mergeCell ref="C182:C183"/>
    <mergeCell ref="D182:D183"/>
    <mergeCell ref="C184:C185"/>
    <mergeCell ref="D184:D185"/>
    <mergeCell ref="F180:F181"/>
    <mergeCell ref="F182:F183"/>
    <mergeCell ref="F184:F185"/>
    <mergeCell ref="C177:C178"/>
    <mergeCell ref="D177:D178"/>
    <mergeCell ref="F196:F197"/>
    <mergeCell ref="F198:F199"/>
    <mergeCell ref="F200:F201"/>
    <mergeCell ref="F202:F203"/>
    <mergeCell ref="H193:H194"/>
    <mergeCell ref="I193:I194"/>
    <mergeCell ref="C196:C197"/>
    <mergeCell ref="D196:D197"/>
    <mergeCell ref="C198:C199"/>
    <mergeCell ref="D198:D199"/>
    <mergeCell ref="H196:H197"/>
    <mergeCell ref="I196:I197"/>
    <mergeCell ref="H198:H199"/>
    <mergeCell ref="I198:I199"/>
    <mergeCell ref="H187:H188"/>
    <mergeCell ref="I187:I188"/>
    <mergeCell ref="H189:H190"/>
    <mergeCell ref="I189:I190"/>
    <mergeCell ref="H191:H192"/>
    <mergeCell ref="I191:I192"/>
    <mergeCell ref="C193:C194"/>
    <mergeCell ref="D193:D194"/>
    <mergeCell ref="F187:F188"/>
    <mergeCell ref="F189:F190"/>
    <mergeCell ref="F191:F192"/>
    <mergeCell ref="F193:F194"/>
    <mergeCell ref="C187:C188"/>
    <mergeCell ref="D187:D188"/>
    <mergeCell ref="C189:C190"/>
    <mergeCell ref="D189:D190"/>
    <mergeCell ref="C191:C192"/>
    <mergeCell ref="D191:D192"/>
    <mergeCell ref="F205:F206"/>
    <mergeCell ref="F207:F208"/>
    <mergeCell ref="F209:F210"/>
    <mergeCell ref="F211:F212"/>
    <mergeCell ref="F213:F214"/>
    <mergeCell ref="F215:F216"/>
    <mergeCell ref="C207:C208"/>
    <mergeCell ref="D207:D208"/>
    <mergeCell ref="C209:C210"/>
    <mergeCell ref="D209:D210"/>
    <mergeCell ref="C211:C212"/>
    <mergeCell ref="D211:D212"/>
    <mergeCell ref="H200:H201"/>
    <mergeCell ref="I200:I201"/>
    <mergeCell ref="H202:H203"/>
    <mergeCell ref="I202:I203"/>
    <mergeCell ref="C205:C206"/>
    <mergeCell ref="D205:D206"/>
    <mergeCell ref="H205:H206"/>
    <mergeCell ref="I205:I206"/>
    <mergeCell ref="C200:C201"/>
    <mergeCell ref="D200:D201"/>
    <mergeCell ref="C202:C203"/>
    <mergeCell ref="D202:D203"/>
    <mergeCell ref="I213:I214"/>
    <mergeCell ref="H215:H216"/>
    <mergeCell ref="I215:I216"/>
    <mergeCell ref="C218:C219"/>
    <mergeCell ref="D218:D219"/>
    <mergeCell ref="H218:H219"/>
    <mergeCell ref="I218:I219"/>
    <mergeCell ref="H207:H208"/>
    <mergeCell ref="I207:I208"/>
    <mergeCell ref="H209:H210"/>
    <mergeCell ref="I209:I210"/>
    <mergeCell ref="H211:H212"/>
    <mergeCell ref="I211:I212"/>
    <mergeCell ref="C213:C214"/>
    <mergeCell ref="D213:D214"/>
    <mergeCell ref="C215:C216"/>
    <mergeCell ref="D215:D216"/>
    <mergeCell ref="C226:C227"/>
    <mergeCell ref="D226:D227"/>
    <mergeCell ref="C228:C229"/>
    <mergeCell ref="D228:D229"/>
    <mergeCell ref="F218:F219"/>
    <mergeCell ref="F220:F221"/>
    <mergeCell ref="F222:F223"/>
    <mergeCell ref="F224:F225"/>
    <mergeCell ref="F226:F227"/>
    <mergeCell ref="F228:F229"/>
    <mergeCell ref="C220:C221"/>
    <mergeCell ref="D220:D221"/>
    <mergeCell ref="C222:C223"/>
    <mergeCell ref="D222:D223"/>
    <mergeCell ref="C224:C225"/>
    <mergeCell ref="D224:D225"/>
    <mergeCell ref="H213:H214"/>
    <mergeCell ref="Z9:AB9"/>
    <mergeCell ref="W9:Y9"/>
    <mergeCell ref="T9:V9"/>
    <mergeCell ref="Q9:S9"/>
    <mergeCell ref="N9:P9"/>
    <mergeCell ref="K9:M9"/>
    <mergeCell ref="AR9:AT9"/>
    <mergeCell ref="AO9:AQ9"/>
    <mergeCell ref="AL9:AN9"/>
    <mergeCell ref="AI9:AK9"/>
    <mergeCell ref="AF9:AH9"/>
    <mergeCell ref="AC9:AE9"/>
    <mergeCell ref="C233:C234"/>
    <mergeCell ref="D233:D234"/>
    <mergeCell ref="F231:F232"/>
    <mergeCell ref="F233:F234"/>
    <mergeCell ref="H231:H232"/>
    <mergeCell ref="I231:I232"/>
    <mergeCell ref="H233:H234"/>
    <mergeCell ref="I233:I234"/>
    <mergeCell ref="H226:H227"/>
    <mergeCell ref="I226:I227"/>
    <mergeCell ref="H228:H229"/>
    <mergeCell ref="I228:I229"/>
    <mergeCell ref="C231:C232"/>
    <mergeCell ref="D231:D232"/>
    <mergeCell ref="H220:H221"/>
    <mergeCell ref="I220:I221"/>
    <mergeCell ref="H222:H223"/>
    <mergeCell ref="I222:I223"/>
    <mergeCell ref="H224:H225"/>
    <mergeCell ref="I224:I225"/>
    <mergeCell ref="K13:M13"/>
    <mergeCell ref="N13:P13"/>
    <mergeCell ref="Q13:S13"/>
    <mergeCell ref="T13:V13"/>
    <mergeCell ref="W13:Y13"/>
    <mergeCell ref="Z13:AB13"/>
    <mergeCell ref="AC11:AE11"/>
    <mergeCell ref="AF11:AH11"/>
    <mergeCell ref="AI11:AK11"/>
    <mergeCell ref="AL11:AN11"/>
    <mergeCell ref="AO11:AQ11"/>
    <mergeCell ref="AR11:AT11"/>
    <mergeCell ref="K11:M11"/>
    <mergeCell ref="N11:P11"/>
    <mergeCell ref="Q11:S11"/>
    <mergeCell ref="T11:V11"/>
    <mergeCell ref="W11:Y11"/>
    <mergeCell ref="Z11:AB11"/>
    <mergeCell ref="AL13:AN13"/>
    <mergeCell ref="AC17:AE17"/>
    <mergeCell ref="AF17:AH17"/>
    <mergeCell ref="AI17:AK17"/>
    <mergeCell ref="AL17:AN17"/>
    <mergeCell ref="AO17:AQ17"/>
    <mergeCell ref="AR17:AT17"/>
    <mergeCell ref="K17:M17"/>
    <mergeCell ref="N17:P17"/>
    <mergeCell ref="Q17:S17"/>
    <mergeCell ref="T17:V17"/>
    <mergeCell ref="W17:Y17"/>
    <mergeCell ref="Z17:AB17"/>
    <mergeCell ref="AC15:AE15"/>
    <mergeCell ref="AF15:AH15"/>
    <mergeCell ref="AI15:AK15"/>
    <mergeCell ref="AL15:AN15"/>
    <mergeCell ref="AO15:AQ15"/>
    <mergeCell ref="AR15:AT15"/>
    <mergeCell ref="K15:M15"/>
    <mergeCell ref="N15:P15"/>
    <mergeCell ref="Q15:S15"/>
    <mergeCell ref="T15:V15"/>
    <mergeCell ref="W15:Y15"/>
    <mergeCell ref="Z15:AB15"/>
    <mergeCell ref="AL21:AN21"/>
    <mergeCell ref="AO21:AQ21"/>
    <mergeCell ref="AR21:AT21"/>
    <mergeCell ref="K21:M21"/>
    <mergeCell ref="N21:P21"/>
    <mergeCell ref="Q21:S21"/>
    <mergeCell ref="T21:V21"/>
    <mergeCell ref="W21:Y21"/>
    <mergeCell ref="Z21:AB21"/>
    <mergeCell ref="AC19:AE19"/>
    <mergeCell ref="AF19:AH19"/>
    <mergeCell ref="AI19:AK19"/>
    <mergeCell ref="AL19:AN19"/>
    <mergeCell ref="AO19:AQ19"/>
    <mergeCell ref="AR19:AT19"/>
    <mergeCell ref="K19:M19"/>
    <mergeCell ref="N19:P19"/>
    <mergeCell ref="Q19:S19"/>
    <mergeCell ref="T19:V19"/>
    <mergeCell ref="W19:Y19"/>
    <mergeCell ref="Z19:AB19"/>
    <mergeCell ref="AL25:AN25"/>
    <mergeCell ref="AO25:AQ25"/>
    <mergeCell ref="AR25:AT25"/>
    <mergeCell ref="K25:M25"/>
    <mergeCell ref="N25:P25"/>
    <mergeCell ref="Q25:S25"/>
    <mergeCell ref="T25:V25"/>
    <mergeCell ref="W25:Y25"/>
    <mergeCell ref="Z25:AB25"/>
    <mergeCell ref="AC23:AE23"/>
    <mergeCell ref="AF23:AH23"/>
    <mergeCell ref="AI23:AK23"/>
    <mergeCell ref="AL23:AN23"/>
    <mergeCell ref="AO23:AQ23"/>
    <mergeCell ref="AR23:AT23"/>
    <mergeCell ref="K23:M23"/>
    <mergeCell ref="N23:P23"/>
    <mergeCell ref="Q23:S23"/>
    <mergeCell ref="T23:V23"/>
    <mergeCell ref="W23:Y23"/>
    <mergeCell ref="Z23:AB23"/>
    <mergeCell ref="AC31:AE31"/>
    <mergeCell ref="AF31:AH31"/>
    <mergeCell ref="AI31:AK31"/>
    <mergeCell ref="AL31:AN31"/>
    <mergeCell ref="AO31:AQ31"/>
    <mergeCell ref="AR31:AT31"/>
    <mergeCell ref="K31:M31"/>
    <mergeCell ref="N31:P31"/>
    <mergeCell ref="Q31:S31"/>
    <mergeCell ref="T31:V31"/>
    <mergeCell ref="W31:Y31"/>
    <mergeCell ref="Z31:AB31"/>
    <mergeCell ref="AC29:AE29"/>
    <mergeCell ref="AF29:AH29"/>
    <mergeCell ref="AI29:AK29"/>
    <mergeCell ref="AL29:AN29"/>
    <mergeCell ref="AO29:AQ29"/>
    <mergeCell ref="AR29:AT29"/>
    <mergeCell ref="K29:M29"/>
    <mergeCell ref="N29:P29"/>
    <mergeCell ref="Q29:S29"/>
    <mergeCell ref="T29:V29"/>
    <mergeCell ref="W29:Y29"/>
    <mergeCell ref="Z29:AB29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C34:AE34"/>
    <mergeCell ref="AF34:AH34"/>
    <mergeCell ref="AI34:AK34"/>
    <mergeCell ref="AL34:AN34"/>
    <mergeCell ref="AO34:AQ34"/>
    <mergeCell ref="AR34:AT34"/>
    <mergeCell ref="K34:M34"/>
    <mergeCell ref="N34:P34"/>
    <mergeCell ref="Q34:S34"/>
    <mergeCell ref="T34:V34"/>
    <mergeCell ref="W34:Y34"/>
    <mergeCell ref="Z34:AB34"/>
    <mergeCell ref="AD35:AE35"/>
    <mergeCell ref="AC40:AE40"/>
    <mergeCell ref="AF40:AH40"/>
    <mergeCell ref="AI40:AK40"/>
    <mergeCell ref="AL40:AN40"/>
    <mergeCell ref="AO40:AQ40"/>
    <mergeCell ref="AR40:AT40"/>
    <mergeCell ref="K40:M40"/>
    <mergeCell ref="N40:P40"/>
    <mergeCell ref="Q40:S40"/>
    <mergeCell ref="T40:V40"/>
    <mergeCell ref="W40:Y40"/>
    <mergeCell ref="Z40:AB40"/>
    <mergeCell ref="AC38:AE38"/>
    <mergeCell ref="AF38:AH38"/>
    <mergeCell ref="AI38:AK38"/>
    <mergeCell ref="AL38:AN38"/>
    <mergeCell ref="AO38:AQ38"/>
    <mergeCell ref="AR38:AT38"/>
    <mergeCell ref="K38:M38"/>
    <mergeCell ref="N38:P38"/>
    <mergeCell ref="Q38:S38"/>
    <mergeCell ref="T38:V38"/>
    <mergeCell ref="W38:Y38"/>
    <mergeCell ref="Z38:AB38"/>
    <mergeCell ref="AD39:AE39"/>
    <mergeCell ref="AM39:AN39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C43:AE43"/>
    <mergeCell ref="AF43:AH43"/>
    <mergeCell ref="AI43:AK43"/>
    <mergeCell ref="AL43:AN43"/>
    <mergeCell ref="AO43:AQ43"/>
    <mergeCell ref="AR43:AT43"/>
    <mergeCell ref="K43:M43"/>
    <mergeCell ref="N43:P43"/>
    <mergeCell ref="Q43:S43"/>
    <mergeCell ref="T43:V43"/>
    <mergeCell ref="W43:Y43"/>
    <mergeCell ref="Z43:AB43"/>
    <mergeCell ref="AC49:AE49"/>
    <mergeCell ref="AF49:AH49"/>
    <mergeCell ref="AI49:AK49"/>
    <mergeCell ref="AL49:AN49"/>
    <mergeCell ref="AO49:AQ49"/>
    <mergeCell ref="AR49:AT49"/>
    <mergeCell ref="K49:M49"/>
    <mergeCell ref="N49:P49"/>
    <mergeCell ref="Q49:S49"/>
    <mergeCell ref="T49:V49"/>
    <mergeCell ref="W49:Y49"/>
    <mergeCell ref="Z49:AB49"/>
    <mergeCell ref="AC47:AE47"/>
    <mergeCell ref="AF47:AH47"/>
    <mergeCell ref="AI47:AK47"/>
    <mergeCell ref="AL47:AN47"/>
    <mergeCell ref="AO47:AQ47"/>
    <mergeCell ref="AR47:AT47"/>
    <mergeCell ref="K47:M47"/>
    <mergeCell ref="N47:P47"/>
    <mergeCell ref="Q47:S47"/>
    <mergeCell ref="T47:V47"/>
    <mergeCell ref="W47:Y47"/>
    <mergeCell ref="Z47:AB47"/>
    <mergeCell ref="K59:M59"/>
    <mergeCell ref="N59:P59"/>
    <mergeCell ref="Q59:S59"/>
    <mergeCell ref="T59:V59"/>
    <mergeCell ref="W59:Y59"/>
    <mergeCell ref="Z59:AB59"/>
    <mergeCell ref="O60:P60"/>
    <mergeCell ref="AS60:AT60"/>
    <mergeCell ref="K53:M53"/>
    <mergeCell ref="N53:P53"/>
    <mergeCell ref="Q53:S53"/>
    <mergeCell ref="T53:V53"/>
    <mergeCell ref="W53:Y53"/>
    <mergeCell ref="Z53:AB53"/>
    <mergeCell ref="AC51:AE51"/>
    <mergeCell ref="AF51:AH51"/>
    <mergeCell ref="AI51:AK51"/>
    <mergeCell ref="AL51:AN51"/>
    <mergeCell ref="AO51:AQ51"/>
    <mergeCell ref="AR51:AT51"/>
    <mergeCell ref="K51:M51"/>
    <mergeCell ref="N51:P51"/>
    <mergeCell ref="Q51:S51"/>
    <mergeCell ref="T51:V51"/>
    <mergeCell ref="W51:Y51"/>
    <mergeCell ref="Z51:AB51"/>
    <mergeCell ref="O58:P58"/>
    <mergeCell ref="O56:P56"/>
    <mergeCell ref="O52:P52"/>
    <mergeCell ref="AS58:AT58"/>
    <mergeCell ref="AS56:AT56"/>
    <mergeCell ref="AS52:AT52"/>
    <mergeCell ref="AR61:AT61"/>
    <mergeCell ref="K61:M61"/>
    <mergeCell ref="N61:P61"/>
    <mergeCell ref="Q61:S61"/>
    <mergeCell ref="T61:V61"/>
    <mergeCell ref="W61:Y61"/>
    <mergeCell ref="Z61:AB61"/>
    <mergeCell ref="AD69:AE69"/>
    <mergeCell ref="AD67:AE67"/>
    <mergeCell ref="AD65:AE65"/>
    <mergeCell ref="AD63:AE63"/>
    <mergeCell ref="AJ65:AK65"/>
    <mergeCell ref="AJ63:AK63"/>
    <mergeCell ref="AG69:AH69"/>
    <mergeCell ref="AG67:AH67"/>
    <mergeCell ref="L67:M67"/>
    <mergeCell ref="L65:M65"/>
    <mergeCell ref="L63:M63"/>
    <mergeCell ref="U69:V69"/>
    <mergeCell ref="U67:V67"/>
    <mergeCell ref="U65:V65"/>
    <mergeCell ref="U63:V63"/>
    <mergeCell ref="R69:S69"/>
    <mergeCell ref="R67:S67"/>
    <mergeCell ref="R65:S65"/>
    <mergeCell ref="R63:S63"/>
    <mergeCell ref="AA69:AB69"/>
    <mergeCell ref="AA67:AB67"/>
    <mergeCell ref="AA65:AB65"/>
    <mergeCell ref="AA63:AB63"/>
    <mergeCell ref="X69:Y69"/>
    <mergeCell ref="X67:Y67"/>
    <mergeCell ref="AC71:AE71"/>
    <mergeCell ref="AF71:AH71"/>
    <mergeCell ref="AI71:AK71"/>
    <mergeCell ref="AL71:AN71"/>
    <mergeCell ref="AO71:AQ71"/>
    <mergeCell ref="AR71:AT71"/>
    <mergeCell ref="K71:M71"/>
    <mergeCell ref="N71:P71"/>
    <mergeCell ref="Q71:S71"/>
    <mergeCell ref="T71:V71"/>
    <mergeCell ref="W71:Y71"/>
    <mergeCell ref="Z71:AB71"/>
    <mergeCell ref="L72:M72"/>
    <mergeCell ref="O72:P72"/>
    <mergeCell ref="AS72:AT72"/>
    <mergeCell ref="AC70:AE70"/>
    <mergeCell ref="AF70:AH70"/>
    <mergeCell ref="AI70:AK70"/>
    <mergeCell ref="AL70:AN70"/>
    <mergeCell ref="AO70:AQ70"/>
    <mergeCell ref="AR70:AT70"/>
    <mergeCell ref="K70:M70"/>
    <mergeCell ref="N70:P70"/>
    <mergeCell ref="Q70:S70"/>
    <mergeCell ref="T70:V70"/>
    <mergeCell ref="W70:Y70"/>
    <mergeCell ref="Z70:AB70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C73:AE73"/>
    <mergeCell ref="AF73:AH73"/>
    <mergeCell ref="AI73:AK73"/>
    <mergeCell ref="AL73:AN73"/>
    <mergeCell ref="AO73:AQ73"/>
    <mergeCell ref="AR73:AT73"/>
    <mergeCell ref="K73:M73"/>
    <mergeCell ref="N73:P73"/>
    <mergeCell ref="Q73:S73"/>
    <mergeCell ref="T73:V73"/>
    <mergeCell ref="W73:Y73"/>
    <mergeCell ref="Z73:AB73"/>
    <mergeCell ref="AS74:AT74"/>
    <mergeCell ref="AC79:AE79"/>
    <mergeCell ref="AF79:AH79"/>
    <mergeCell ref="AI79:AK79"/>
    <mergeCell ref="AL79:AN79"/>
    <mergeCell ref="AO79:AQ79"/>
    <mergeCell ref="AR79:AT79"/>
    <mergeCell ref="K79:M79"/>
    <mergeCell ref="N79:P79"/>
    <mergeCell ref="Q79:S79"/>
    <mergeCell ref="T79:V79"/>
    <mergeCell ref="W79:Y79"/>
    <mergeCell ref="Z79:AB79"/>
    <mergeCell ref="AC77:AE77"/>
    <mergeCell ref="AF77:AH77"/>
    <mergeCell ref="AI77:AK77"/>
    <mergeCell ref="AL77:AN77"/>
    <mergeCell ref="AO77:AQ77"/>
    <mergeCell ref="AR77:AT77"/>
    <mergeCell ref="K77:M77"/>
    <mergeCell ref="N77:P77"/>
    <mergeCell ref="Q77:S77"/>
    <mergeCell ref="T77:V77"/>
    <mergeCell ref="W77:Y77"/>
    <mergeCell ref="Z77:AB77"/>
    <mergeCell ref="AC83:AE83"/>
    <mergeCell ref="AF83:AH83"/>
    <mergeCell ref="AI83:AK83"/>
    <mergeCell ref="AL83:AN83"/>
    <mergeCell ref="AO83:AQ83"/>
    <mergeCell ref="AR83:AT83"/>
    <mergeCell ref="K83:M83"/>
    <mergeCell ref="N83:P83"/>
    <mergeCell ref="Q83:S83"/>
    <mergeCell ref="T83:V83"/>
    <mergeCell ref="W83:Y83"/>
    <mergeCell ref="Z83:AB83"/>
    <mergeCell ref="K81:M81"/>
    <mergeCell ref="N81:P81"/>
    <mergeCell ref="Q81:S81"/>
    <mergeCell ref="T81:V81"/>
    <mergeCell ref="W81:Y81"/>
    <mergeCell ref="Z81:AB81"/>
    <mergeCell ref="AP82:AQ82"/>
    <mergeCell ref="AC94:AE94"/>
    <mergeCell ref="AF94:AH94"/>
    <mergeCell ref="AI94:AK94"/>
    <mergeCell ref="AL94:AN94"/>
    <mergeCell ref="AO94:AQ94"/>
    <mergeCell ref="AR94:AT94"/>
    <mergeCell ref="K94:M94"/>
    <mergeCell ref="N94:P94"/>
    <mergeCell ref="Q94:S94"/>
    <mergeCell ref="T94:V94"/>
    <mergeCell ref="W94:Y94"/>
    <mergeCell ref="Z94:AB94"/>
    <mergeCell ref="AC91:AE91"/>
    <mergeCell ref="AF91:AH91"/>
    <mergeCell ref="AI91:AK91"/>
    <mergeCell ref="AL91:AN91"/>
    <mergeCell ref="AO91:AQ91"/>
    <mergeCell ref="AR91:AT91"/>
    <mergeCell ref="K91:M91"/>
    <mergeCell ref="N91:P91"/>
    <mergeCell ref="Q91:S91"/>
    <mergeCell ref="T91:V91"/>
    <mergeCell ref="W91:Y91"/>
    <mergeCell ref="Z91:AB91"/>
    <mergeCell ref="L93:M93"/>
    <mergeCell ref="U93:V93"/>
    <mergeCell ref="AA93:AB93"/>
    <mergeCell ref="X93:Y93"/>
    <mergeCell ref="AG93:AH93"/>
    <mergeCell ref="AD93:AE93"/>
    <mergeCell ref="AP93:AQ93"/>
    <mergeCell ref="AS93:AT93"/>
    <mergeCell ref="Z100:AB100"/>
    <mergeCell ref="AC98:AE98"/>
    <mergeCell ref="AF98:AH98"/>
    <mergeCell ref="AI98:AK98"/>
    <mergeCell ref="AL98:AN98"/>
    <mergeCell ref="AO98:AQ98"/>
    <mergeCell ref="AR98:AT98"/>
    <mergeCell ref="K98:M98"/>
    <mergeCell ref="N98:P98"/>
    <mergeCell ref="Q98:S98"/>
    <mergeCell ref="T98:V98"/>
    <mergeCell ref="W98:Y98"/>
    <mergeCell ref="Z98:AB98"/>
    <mergeCell ref="AC96:AE96"/>
    <mergeCell ref="AF96:AH96"/>
    <mergeCell ref="AI96:AK96"/>
    <mergeCell ref="AL96:AN96"/>
    <mergeCell ref="AO96:AQ96"/>
    <mergeCell ref="AR96:AT96"/>
    <mergeCell ref="K96:M96"/>
    <mergeCell ref="N96:P96"/>
    <mergeCell ref="Q96:S96"/>
    <mergeCell ref="T96:V96"/>
    <mergeCell ref="W96:Y96"/>
    <mergeCell ref="Z96:AB96"/>
    <mergeCell ref="Z106:AB106"/>
    <mergeCell ref="AC104:AE104"/>
    <mergeCell ref="AF104:AH104"/>
    <mergeCell ref="AI104:AK104"/>
    <mergeCell ref="AL104:AN104"/>
    <mergeCell ref="AO104:AQ104"/>
    <mergeCell ref="AR104:AT104"/>
    <mergeCell ref="K104:M104"/>
    <mergeCell ref="N104:P104"/>
    <mergeCell ref="Q104:S104"/>
    <mergeCell ref="T104:V104"/>
    <mergeCell ref="W104:Y104"/>
    <mergeCell ref="Z104:AB104"/>
    <mergeCell ref="AC102:AE102"/>
    <mergeCell ref="AF102:AH102"/>
    <mergeCell ref="AI102:AK102"/>
    <mergeCell ref="AL102:AN102"/>
    <mergeCell ref="AO102:AQ102"/>
    <mergeCell ref="AR102:AT102"/>
    <mergeCell ref="K102:M102"/>
    <mergeCell ref="N102:P102"/>
    <mergeCell ref="Q102:S102"/>
    <mergeCell ref="T102:V102"/>
    <mergeCell ref="W102:Y102"/>
    <mergeCell ref="Z102:AB102"/>
    <mergeCell ref="R103:S103"/>
    <mergeCell ref="AC118:AE118"/>
    <mergeCell ref="AF118:AH118"/>
    <mergeCell ref="AI118:AK118"/>
    <mergeCell ref="AL118:AN118"/>
    <mergeCell ref="AO118:AQ118"/>
    <mergeCell ref="AR118:AT118"/>
    <mergeCell ref="K118:M118"/>
    <mergeCell ref="N118:P118"/>
    <mergeCell ref="Q118:S118"/>
    <mergeCell ref="T118:V118"/>
    <mergeCell ref="W118:Y118"/>
    <mergeCell ref="Z118:AB118"/>
    <mergeCell ref="X119:Y119"/>
    <mergeCell ref="AD119:AE119"/>
    <mergeCell ref="AA119:AB119"/>
    <mergeCell ref="AJ119:AK119"/>
    <mergeCell ref="AG119:AH119"/>
    <mergeCell ref="AM119:AN119"/>
    <mergeCell ref="AP119:AQ119"/>
    <mergeCell ref="AS119:AT119"/>
    <mergeCell ref="AC123:AE123"/>
    <mergeCell ref="AF123:AH123"/>
    <mergeCell ref="AI123:AK123"/>
    <mergeCell ref="AL123:AN123"/>
    <mergeCell ref="AO123:AQ123"/>
    <mergeCell ref="AR123:AT123"/>
    <mergeCell ref="K123:M123"/>
    <mergeCell ref="N123:P123"/>
    <mergeCell ref="Q123:S123"/>
    <mergeCell ref="T123:V123"/>
    <mergeCell ref="W123:Y123"/>
    <mergeCell ref="Z123:AB123"/>
    <mergeCell ref="X124:Y124"/>
    <mergeCell ref="AS124:AT124"/>
    <mergeCell ref="AC120:AE120"/>
    <mergeCell ref="AF120:AH120"/>
    <mergeCell ref="AI120:AK120"/>
    <mergeCell ref="AL120:AN120"/>
    <mergeCell ref="AO120:AQ120"/>
    <mergeCell ref="AR120:AT120"/>
    <mergeCell ref="K120:M120"/>
    <mergeCell ref="N120:P120"/>
    <mergeCell ref="Q120:S120"/>
    <mergeCell ref="T120:V120"/>
    <mergeCell ref="W120:Y120"/>
    <mergeCell ref="Z120:AB120"/>
    <mergeCell ref="AC127:AE127"/>
    <mergeCell ref="AF127:AH127"/>
    <mergeCell ref="AI127:AK127"/>
    <mergeCell ref="AL127:AN127"/>
    <mergeCell ref="AO127:AQ127"/>
    <mergeCell ref="AR127:AT127"/>
    <mergeCell ref="K127:M127"/>
    <mergeCell ref="N127:P127"/>
    <mergeCell ref="Q127:S127"/>
    <mergeCell ref="T127:V127"/>
    <mergeCell ref="W127:Y127"/>
    <mergeCell ref="Z127:AB127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F131:AH131"/>
    <mergeCell ref="AI131:AK131"/>
    <mergeCell ref="AL131:AN131"/>
    <mergeCell ref="AO131:AQ131"/>
    <mergeCell ref="AR131:AT131"/>
    <mergeCell ref="K131:M131"/>
    <mergeCell ref="N131:P131"/>
    <mergeCell ref="Q131:S131"/>
    <mergeCell ref="T131:V131"/>
    <mergeCell ref="W131:Y131"/>
    <mergeCell ref="Z131:AB131"/>
    <mergeCell ref="R132:S132"/>
    <mergeCell ref="AF129:AH129"/>
    <mergeCell ref="AI129:AK129"/>
    <mergeCell ref="AL129:AN129"/>
    <mergeCell ref="AO129:AQ129"/>
    <mergeCell ref="AR129:AT129"/>
    <mergeCell ref="K129:M129"/>
    <mergeCell ref="N129:P129"/>
    <mergeCell ref="Q129:S129"/>
    <mergeCell ref="T129:V129"/>
    <mergeCell ref="W129:Y129"/>
    <mergeCell ref="Z129:AB129"/>
    <mergeCell ref="R130:S130"/>
    <mergeCell ref="K135:M135"/>
    <mergeCell ref="N135:P135"/>
    <mergeCell ref="Q135:S135"/>
    <mergeCell ref="T135:V135"/>
    <mergeCell ref="W135:Y135"/>
    <mergeCell ref="Z135:AB135"/>
    <mergeCell ref="U136:V136"/>
    <mergeCell ref="AF133:AH133"/>
    <mergeCell ref="AI133:AK133"/>
    <mergeCell ref="AL133:AN133"/>
    <mergeCell ref="AO133:AQ133"/>
    <mergeCell ref="AR133:AT133"/>
    <mergeCell ref="K133:M133"/>
    <mergeCell ref="N133:P133"/>
    <mergeCell ref="Q133:S133"/>
    <mergeCell ref="T133:V133"/>
    <mergeCell ref="W133:Y133"/>
    <mergeCell ref="Z133:AB133"/>
    <mergeCell ref="T142:V142"/>
    <mergeCell ref="W142:Y142"/>
    <mergeCell ref="Z142:AB142"/>
    <mergeCell ref="T140:V140"/>
    <mergeCell ref="W140:Y140"/>
    <mergeCell ref="Z140:AB140"/>
    <mergeCell ref="AC137:AE137"/>
    <mergeCell ref="AF137:AH137"/>
    <mergeCell ref="AI137:AK137"/>
    <mergeCell ref="AL137:AN137"/>
    <mergeCell ref="AO137:AQ137"/>
    <mergeCell ref="AR137:AT137"/>
    <mergeCell ref="K137:M137"/>
    <mergeCell ref="N137:P137"/>
    <mergeCell ref="Q137:S137"/>
    <mergeCell ref="T137:V137"/>
    <mergeCell ref="W137:Y137"/>
    <mergeCell ref="Z137:AB137"/>
    <mergeCell ref="T148:V148"/>
    <mergeCell ref="W148:Y148"/>
    <mergeCell ref="Z148:AB148"/>
    <mergeCell ref="U149:V149"/>
    <mergeCell ref="L149:M149"/>
    <mergeCell ref="AM149:AN149"/>
    <mergeCell ref="T146:V146"/>
    <mergeCell ref="W146:Y146"/>
    <mergeCell ref="Z146:AB146"/>
    <mergeCell ref="AC144:AE144"/>
    <mergeCell ref="AF144:AH144"/>
    <mergeCell ref="AI144:AK144"/>
    <mergeCell ref="AL144:AN144"/>
    <mergeCell ref="AO144:AQ144"/>
    <mergeCell ref="AR144:AT144"/>
    <mergeCell ref="K144:M144"/>
    <mergeCell ref="N144:P144"/>
    <mergeCell ref="Q144:S144"/>
    <mergeCell ref="T144:V144"/>
    <mergeCell ref="W144:Y144"/>
    <mergeCell ref="Z144:AB144"/>
    <mergeCell ref="U147:V147"/>
    <mergeCell ref="U145:V145"/>
    <mergeCell ref="L147:M147"/>
    <mergeCell ref="L145:M145"/>
    <mergeCell ref="AM147:AN147"/>
    <mergeCell ref="AM145:AN145"/>
    <mergeCell ref="AR153:AT153"/>
    <mergeCell ref="K153:M153"/>
    <mergeCell ref="N153:P153"/>
    <mergeCell ref="Q153:S153"/>
    <mergeCell ref="T153:V153"/>
    <mergeCell ref="W153:Y153"/>
    <mergeCell ref="Z153:AB153"/>
    <mergeCell ref="AJ154:AK154"/>
    <mergeCell ref="AC150:AE150"/>
    <mergeCell ref="AF150:AH150"/>
    <mergeCell ref="AI150:AK150"/>
    <mergeCell ref="AL150:AN150"/>
    <mergeCell ref="AO150:AQ150"/>
    <mergeCell ref="AR150:AT150"/>
    <mergeCell ref="K150:M150"/>
    <mergeCell ref="N150:P150"/>
    <mergeCell ref="Q150:S150"/>
    <mergeCell ref="T150:V150"/>
    <mergeCell ref="W150:Y150"/>
    <mergeCell ref="Z150:AB150"/>
    <mergeCell ref="AJ152:AK152"/>
    <mergeCell ref="O154:P154"/>
    <mergeCell ref="O152:P152"/>
    <mergeCell ref="L154:M154"/>
    <mergeCell ref="L152:M152"/>
    <mergeCell ref="AS154:AT154"/>
    <mergeCell ref="AS152:AT152"/>
    <mergeCell ref="AP154:AQ154"/>
    <mergeCell ref="AP152:AQ152"/>
    <mergeCell ref="AM154:AN154"/>
    <mergeCell ref="AM152:AN152"/>
    <mergeCell ref="X154:Y154"/>
    <mergeCell ref="AC160:AE160"/>
    <mergeCell ref="AF160:AH160"/>
    <mergeCell ref="AI160:AK160"/>
    <mergeCell ref="AL160:AN160"/>
    <mergeCell ref="AO160:AQ160"/>
    <mergeCell ref="AR160:AT160"/>
    <mergeCell ref="K160:M160"/>
    <mergeCell ref="N160:P160"/>
    <mergeCell ref="Q160:S160"/>
    <mergeCell ref="T160:V160"/>
    <mergeCell ref="W160:Y160"/>
    <mergeCell ref="Z160:AB160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M159:AN159"/>
    <mergeCell ref="AM157:AN157"/>
    <mergeCell ref="AJ159:AK159"/>
    <mergeCell ref="AJ157:AK157"/>
    <mergeCell ref="O159:P159"/>
    <mergeCell ref="O157:P157"/>
    <mergeCell ref="L159:M159"/>
    <mergeCell ref="L157:M157"/>
    <mergeCell ref="AS159:AT159"/>
    <mergeCell ref="AS157:AT157"/>
    <mergeCell ref="AP159:AQ159"/>
    <mergeCell ref="AP157:AQ157"/>
    <mergeCell ref="N165:P165"/>
    <mergeCell ref="Q165:S165"/>
    <mergeCell ref="T165:V165"/>
    <mergeCell ref="W165:Y165"/>
    <mergeCell ref="Z165:AB165"/>
    <mergeCell ref="AG166:AH166"/>
    <mergeCell ref="AC163:AE163"/>
    <mergeCell ref="AF163:AH163"/>
    <mergeCell ref="AI163:AK163"/>
    <mergeCell ref="AL163:AN163"/>
    <mergeCell ref="AO163:AQ163"/>
    <mergeCell ref="AR163:AT163"/>
    <mergeCell ref="K163:M163"/>
    <mergeCell ref="N163:P163"/>
    <mergeCell ref="Q163:S163"/>
    <mergeCell ref="T163:V163"/>
    <mergeCell ref="W163:Y163"/>
    <mergeCell ref="Z163:AB163"/>
    <mergeCell ref="K171:M171"/>
    <mergeCell ref="N171:P171"/>
    <mergeCell ref="Q171:S171"/>
    <mergeCell ref="T171:V171"/>
    <mergeCell ref="W171:Y171"/>
    <mergeCell ref="Z171:AB171"/>
    <mergeCell ref="AL169:AN169"/>
    <mergeCell ref="AO169:AQ169"/>
    <mergeCell ref="AR169:AT169"/>
    <mergeCell ref="K169:M169"/>
    <mergeCell ref="N169:P169"/>
    <mergeCell ref="Q169:S169"/>
    <mergeCell ref="T169:V169"/>
    <mergeCell ref="W169:Y169"/>
    <mergeCell ref="Z169:AB169"/>
    <mergeCell ref="AP170:AQ170"/>
    <mergeCell ref="U170:V170"/>
    <mergeCell ref="K176:M176"/>
    <mergeCell ref="N176:P176"/>
    <mergeCell ref="Q176:S176"/>
    <mergeCell ref="T176:V176"/>
    <mergeCell ref="W176:Y176"/>
    <mergeCell ref="Z176:AB176"/>
    <mergeCell ref="AS177:AT177"/>
    <mergeCell ref="AF174:AH174"/>
    <mergeCell ref="AI174:AK174"/>
    <mergeCell ref="AL174:AN174"/>
    <mergeCell ref="AO174:AQ174"/>
    <mergeCell ref="AR174:AT174"/>
    <mergeCell ref="K174:M174"/>
    <mergeCell ref="N174:P174"/>
    <mergeCell ref="Q174:S174"/>
    <mergeCell ref="T174:V174"/>
    <mergeCell ref="W174:Y174"/>
    <mergeCell ref="Z174:AB174"/>
    <mergeCell ref="AS175:AT175"/>
    <mergeCell ref="O175:P175"/>
    <mergeCell ref="AA177:AB177"/>
    <mergeCell ref="AJ177:AK177"/>
    <mergeCell ref="AG177:AH177"/>
    <mergeCell ref="K183:M183"/>
    <mergeCell ref="N183:P183"/>
    <mergeCell ref="Q183:S183"/>
    <mergeCell ref="T183:V183"/>
    <mergeCell ref="W183:Y183"/>
    <mergeCell ref="Z183:AB183"/>
    <mergeCell ref="O184:P184"/>
    <mergeCell ref="T181:V181"/>
    <mergeCell ref="W181:Y181"/>
    <mergeCell ref="Z181:AB181"/>
    <mergeCell ref="AC178:AE178"/>
    <mergeCell ref="AF178:AH178"/>
    <mergeCell ref="AI178:AK178"/>
    <mergeCell ref="AL178:AN178"/>
    <mergeCell ref="AO178:AQ178"/>
    <mergeCell ref="AR178:AT178"/>
    <mergeCell ref="K178:M178"/>
    <mergeCell ref="N178:P178"/>
    <mergeCell ref="Q178:S178"/>
    <mergeCell ref="T178:V178"/>
    <mergeCell ref="W178:Y178"/>
    <mergeCell ref="Z178:AB178"/>
    <mergeCell ref="O182:P182"/>
    <mergeCell ref="O180:P180"/>
    <mergeCell ref="L184:M184"/>
    <mergeCell ref="L182:M182"/>
    <mergeCell ref="L180:M180"/>
    <mergeCell ref="AM184:AN184"/>
    <mergeCell ref="AM182:AN182"/>
    <mergeCell ref="AS184:AT184"/>
    <mergeCell ref="AS182:AT182"/>
    <mergeCell ref="AS180:AT180"/>
    <mergeCell ref="T190:V190"/>
    <mergeCell ref="W190:Y190"/>
    <mergeCell ref="Z190:AB190"/>
    <mergeCell ref="AC190:AE190"/>
    <mergeCell ref="AF190:AH190"/>
    <mergeCell ref="AI190:AK190"/>
    <mergeCell ref="Z188:AB188"/>
    <mergeCell ref="AC188:AE188"/>
    <mergeCell ref="AF188:AH188"/>
    <mergeCell ref="AI188:AK188"/>
    <mergeCell ref="AL188:AN188"/>
    <mergeCell ref="AO188:AQ188"/>
    <mergeCell ref="K185:M185"/>
    <mergeCell ref="N185:P185"/>
    <mergeCell ref="Q185:S185"/>
    <mergeCell ref="T185:V185"/>
    <mergeCell ref="W185:Y185"/>
    <mergeCell ref="Z185:AB185"/>
    <mergeCell ref="AM187:AN187"/>
    <mergeCell ref="K201:M201"/>
    <mergeCell ref="N201:P201"/>
    <mergeCell ref="Q201:S201"/>
    <mergeCell ref="T201:V201"/>
    <mergeCell ref="W201:Y201"/>
    <mergeCell ref="K199:M199"/>
    <mergeCell ref="N199:P199"/>
    <mergeCell ref="Q199:S199"/>
    <mergeCell ref="T199:V199"/>
    <mergeCell ref="W199:Y199"/>
    <mergeCell ref="Z199:AB199"/>
    <mergeCell ref="AC199:AE199"/>
    <mergeCell ref="AR194:AT194"/>
    <mergeCell ref="Z194:AB194"/>
    <mergeCell ref="AC194:AE194"/>
    <mergeCell ref="AF194:AH194"/>
    <mergeCell ref="AI194:AK194"/>
    <mergeCell ref="AL194:AN194"/>
    <mergeCell ref="AO194:AQ194"/>
    <mergeCell ref="AD200:AE200"/>
    <mergeCell ref="AD198:AE198"/>
    <mergeCell ref="AM200:AN200"/>
    <mergeCell ref="AM198:AN198"/>
    <mergeCell ref="AM196:AN196"/>
    <mergeCell ref="K194:M194"/>
    <mergeCell ref="N194:P194"/>
    <mergeCell ref="Q194:S194"/>
    <mergeCell ref="T194:V194"/>
    <mergeCell ref="W194:Y194"/>
    <mergeCell ref="K197:M197"/>
    <mergeCell ref="N197:P197"/>
    <mergeCell ref="Q197:S197"/>
    <mergeCell ref="AF206:AH206"/>
    <mergeCell ref="AI206:AK206"/>
    <mergeCell ref="AL206:AN206"/>
    <mergeCell ref="AO206:AQ206"/>
    <mergeCell ref="AR206:AT206"/>
    <mergeCell ref="K208:M208"/>
    <mergeCell ref="N208:P208"/>
    <mergeCell ref="Q208:S208"/>
    <mergeCell ref="T208:V208"/>
    <mergeCell ref="W208:Y208"/>
    <mergeCell ref="AL203:AN203"/>
    <mergeCell ref="AO203:AQ203"/>
    <mergeCell ref="AR203:AT203"/>
    <mergeCell ref="K206:M206"/>
    <mergeCell ref="N206:P206"/>
    <mergeCell ref="Q206:S206"/>
    <mergeCell ref="T206:V206"/>
    <mergeCell ref="W206:Y206"/>
    <mergeCell ref="Z206:AB206"/>
    <mergeCell ref="AC206:AE206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A207:AB207"/>
    <mergeCell ref="AA205:AB205"/>
    <mergeCell ref="AM205:AN205"/>
    <mergeCell ref="AR210:AT210"/>
    <mergeCell ref="K212:M212"/>
    <mergeCell ref="N212:P212"/>
    <mergeCell ref="Q212:S212"/>
    <mergeCell ref="T212:V212"/>
    <mergeCell ref="W212:Y212"/>
    <mergeCell ref="Z212:AB212"/>
    <mergeCell ref="AC212:AE212"/>
    <mergeCell ref="AR208:AT208"/>
    <mergeCell ref="K210:M210"/>
    <mergeCell ref="N210:P210"/>
    <mergeCell ref="Q210:S210"/>
    <mergeCell ref="T210:V210"/>
    <mergeCell ref="W210:Y210"/>
    <mergeCell ref="Z210:AB210"/>
    <mergeCell ref="AC210:AE210"/>
    <mergeCell ref="AF210:AH210"/>
    <mergeCell ref="AI210:AK210"/>
    <mergeCell ref="Z208:AB208"/>
    <mergeCell ref="AC208:AE208"/>
    <mergeCell ref="AF208:AH208"/>
    <mergeCell ref="AI208:AK208"/>
    <mergeCell ref="AL208:AN208"/>
    <mergeCell ref="AO208:AQ208"/>
    <mergeCell ref="AA211:AB211"/>
    <mergeCell ref="AA209:AB209"/>
    <mergeCell ref="AS211:AT211"/>
    <mergeCell ref="AR219:AT219"/>
    <mergeCell ref="K221:M221"/>
    <mergeCell ref="N221:P221"/>
    <mergeCell ref="Q221:S221"/>
    <mergeCell ref="T221:V221"/>
    <mergeCell ref="W221:Y221"/>
    <mergeCell ref="AL216:AN216"/>
    <mergeCell ref="AO216:AQ216"/>
    <mergeCell ref="AR216:AT216"/>
    <mergeCell ref="K219:M219"/>
    <mergeCell ref="N219:P219"/>
    <mergeCell ref="Q219:S219"/>
    <mergeCell ref="T219:V219"/>
    <mergeCell ref="W219:Y219"/>
    <mergeCell ref="Z219:AB219"/>
    <mergeCell ref="AC219:AE219"/>
    <mergeCell ref="K216:M216"/>
    <mergeCell ref="N216:P216"/>
    <mergeCell ref="Q216:S216"/>
    <mergeCell ref="T216:V216"/>
    <mergeCell ref="W216:Y216"/>
    <mergeCell ref="Z216:AB216"/>
    <mergeCell ref="AC216:AE216"/>
    <mergeCell ref="AF216:AH216"/>
    <mergeCell ref="AI216:AK216"/>
    <mergeCell ref="R218:S218"/>
    <mergeCell ref="AJ220:AK220"/>
    <mergeCell ref="AJ218:AK218"/>
    <mergeCell ref="AG220:AH220"/>
    <mergeCell ref="AF219:AH219"/>
    <mergeCell ref="U220:V220"/>
    <mergeCell ref="U218:V218"/>
    <mergeCell ref="AR223:AT223"/>
    <mergeCell ref="K225:M225"/>
    <mergeCell ref="N225:P225"/>
    <mergeCell ref="Q225:S225"/>
    <mergeCell ref="T225:V225"/>
    <mergeCell ref="W225:Y225"/>
    <mergeCell ref="Z225:AB225"/>
    <mergeCell ref="AC225:AE225"/>
    <mergeCell ref="AR221:AT221"/>
    <mergeCell ref="K223:M223"/>
    <mergeCell ref="N223:P223"/>
    <mergeCell ref="Q223:S223"/>
    <mergeCell ref="T223:V223"/>
    <mergeCell ref="W223:Y223"/>
    <mergeCell ref="Z223:AB223"/>
    <mergeCell ref="AC223:AE223"/>
    <mergeCell ref="AF223:AH223"/>
    <mergeCell ref="AI223:AK223"/>
    <mergeCell ref="Z221:AB221"/>
    <mergeCell ref="AC221:AE221"/>
    <mergeCell ref="AF221:AH221"/>
    <mergeCell ref="AI221:AK221"/>
    <mergeCell ref="AL221:AN221"/>
    <mergeCell ref="AO221:AQ221"/>
    <mergeCell ref="AJ222:AK222"/>
    <mergeCell ref="AG224:AH224"/>
    <mergeCell ref="AG222:AH222"/>
    <mergeCell ref="U224:V224"/>
    <mergeCell ref="U222:V222"/>
    <mergeCell ref="X224:Y224"/>
    <mergeCell ref="X222:Y222"/>
    <mergeCell ref="AR227:AT227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Z227:AB227"/>
    <mergeCell ref="AC227:AE227"/>
    <mergeCell ref="AF227:AH227"/>
    <mergeCell ref="AI227:AK227"/>
    <mergeCell ref="AL227:AN227"/>
    <mergeCell ref="AO227:AQ227"/>
    <mergeCell ref="AF225:AH225"/>
    <mergeCell ref="AI225:AK225"/>
    <mergeCell ref="AL225:AN225"/>
    <mergeCell ref="AO225:AQ225"/>
    <mergeCell ref="AR225:AT225"/>
    <mergeCell ref="K227:M227"/>
    <mergeCell ref="N227:P227"/>
    <mergeCell ref="Q227:S227"/>
    <mergeCell ref="T227:V227"/>
    <mergeCell ref="W227:Y227"/>
    <mergeCell ref="AG228:AH228"/>
    <mergeCell ref="AG226:AH226"/>
    <mergeCell ref="X228:Y228"/>
    <mergeCell ref="X226:Y226"/>
    <mergeCell ref="AL232:AN232"/>
    <mergeCell ref="AO232:AQ232"/>
    <mergeCell ref="AR232:AT232"/>
    <mergeCell ref="K234:M234"/>
    <mergeCell ref="N234:P234"/>
    <mergeCell ref="Q234:S234"/>
    <mergeCell ref="T234:V234"/>
    <mergeCell ref="W234:Y234"/>
    <mergeCell ref="AL229:AN229"/>
    <mergeCell ref="AO229:AQ229"/>
    <mergeCell ref="AR229:AT229"/>
    <mergeCell ref="K232:M232"/>
    <mergeCell ref="N232:P232"/>
    <mergeCell ref="Q232:S232"/>
    <mergeCell ref="T232:V232"/>
    <mergeCell ref="W232:Y232"/>
    <mergeCell ref="Z232:AB232"/>
    <mergeCell ref="AC232:AE232"/>
    <mergeCell ref="U231:V231"/>
    <mergeCell ref="X233:Y233"/>
    <mergeCell ref="X231:Y231"/>
    <mergeCell ref="AA233:AB233"/>
    <mergeCell ref="AA231:AB231"/>
    <mergeCell ref="AD233:AE233"/>
    <mergeCell ref="AD231:AE231"/>
    <mergeCell ref="L233:M233"/>
    <mergeCell ref="L231:M231"/>
    <mergeCell ref="O233:P233"/>
    <mergeCell ref="O231:P231"/>
    <mergeCell ref="R233:S233"/>
    <mergeCell ref="R231:S231"/>
    <mergeCell ref="U233:V233"/>
    <mergeCell ref="L14:M14"/>
    <mergeCell ref="L12:M12"/>
    <mergeCell ref="O14:P14"/>
    <mergeCell ref="O12:P12"/>
    <mergeCell ref="R14:S14"/>
    <mergeCell ref="R12:S12"/>
    <mergeCell ref="U8:V8"/>
    <mergeCell ref="R8:S8"/>
    <mergeCell ref="O8:P8"/>
    <mergeCell ref="L8:M8"/>
    <mergeCell ref="L10:M10"/>
    <mergeCell ref="O10:P10"/>
    <mergeCell ref="R10:S10"/>
    <mergeCell ref="U10:V10"/>
    <mergeCell ref="AR234:AT234"/>
    <mergeCell ref="AJ8:AK8"/>
    <mergeCell ref="AG8:AH8"/>
    <mergeCell ref="AD8:AE8"/>
    <mergeCell ref="AA8:AB8"/>
    <mergeCell ref="X8:Y8"/>
    <mergeCell ref="X10:Y10"/>
    <mergeCell ref="AD14:AE14"/>
    <mergeCell ref="AD12:AE12"/>
    <mergeCell ref="AG14:AH14"/>
    <mergeCell ref="Z234:AB234"/>
    <mergeCell ref="AC234:AE234"/>
    <mergeCell ref="AF234:AH234"/>
    <mergeCell ref="AI234:AK234"/>
    <mergeCell ref="AL234:AN234"/>
    <mergeCell ref="AO234:AQ234"/>
    <mergeCell ref="AF232:AH232"/>
    <mergeCell ref="AI232:AK232"/>
    <mergeCell ref="AA10:AB10"/>
    <mergeCell ref="AJ16:AK16"/>
    <mergeCell ref="AG16:AH16"/>
    <mergeCell ref="AD16:AE16"/>
    <mergeCell ref="AA16:AB16"/>
    <mergeCell ref="X16:Y16"/>
    <mergeCell ref="AG12:AH12"/>
    <mergeCell ref="AJ14:AK14"/>
    <mergeCell ref="AJ12:AK12"/>
    <mergeCell ref="AJ10:AK10"/>
    <mergeCell ref="AG10:AH10"/>
    <mergeCell ref="AD10:AE10"/>
    <mergeCell ref="U14:V14"/>
    <mergeCell ref="U12:V12"/>
    <mergeCell ref="X14:Y14"/>
    <mergeCell ref="X12:Y12"/>
    <mergeCell ref="AA14:AB14"/>
    <mergeCell ref="AA12:AB12"/>
    <mergeCell ref="AC13:AE13"/>
    <mergeCell ref="AF13:AH13"/>
    <mergeCell ref="AI13:AK13"/>
    <mergeCell ref="Z27:AB27"/>
    <mergeCell ref="O22:P22"/>
    <mergeCell ref="O24:P24"/>
    <mergeCell ref="O26:P26"/>
    <mergeCell ref="O28:P28"/>
    <mergeCell ref="O30:P30"/>
    <mergeCell ref="L30:M30"/>
    <mergeCell ref="L28:M28"/>
    <mergeCell ref="L26:M26"/>
    <mergeCell ref="L24:M24"/>
    <mergeCell ref="L22:M22"/>
    <mergeCell ref="U16:V16"/>
    <mergeCell ref="R16:S16"/>
    <mergeCell ref="O16:P16"/>
    <mergeCell ref="L16:M16"/>
    <mergeCell ref="O18:P18"/>
    <mergeCell ref="O20:P20"/>
    <mergeCell ref="L20:M20"/>
    <mergeCell ref="L18:M18"/>
    <mergeCell ref="R18:S18"/>
    <mergeCell ref="K27:M27"/>
    <mergeCell ref="N27:P27"/>
    <mergeCell ref="Q27:S27"/>
    <mergeCell ref="T27:V27"/>
    <mergeCell ref="R30:S30"/>
    <mergeCell ref="R28:S28"/>
    <mergeCell ref="R26:S26"/>
    <mergeCell ref="R24:S24"/>
    <mergeCell ref="R22:S22"/>
    <mergeCell ref="R20:S20"/>
    <mergeCell ref="X18:Y18"/>
    <mergeCell ref="U30:V30"/>
    <mergeCell ref="AG28:AH28"/>
    <mergeCell ref="AG26:AH26"/>
    <mergeCell ref="AG24:AH24"/>
    <mergeCell ref="AG22:AH22"/>
    <mergeCell ref="AG20:AH20"/>
    <mergeCell ref="AG18:AH18"/>
    <mergeCell ref="AJ30:AK30"/>
    <mergeCell ref="AJ28:AK28"/>
    <mergeCell ref="AJ26:AK26"/>
    <mergeCell ref="AJ24:AK24"/>
    <mergeCell ref="AJ22:AK22"/>
    <mergeCell ref="AJ20:AK20"/>
    <mergeCell ref="AC27:AE27"/>
    <mergeCell ref="AF27:AH27"/>
    <mergeCell ref="AI27:AK27"/>
    <mergeCell ref="AC25:AE25"/>
    <mergeCell ref="AF25:AH25"/>
    <mergeCell ref="AI25:AK25"/>
    <mergeCell ref="AC21:AE21"/>
    <mergeCell ref="AF21:AH21"/>
    <mergeCell ref="AI21:AK21"/>
    <mergeCell ref="U28:V28"/>
    <mergeCell ref="U26:V26"/>
    <mergeCell ref="U24:V24"/>
    <mergeCell ref="U22:V22"/>
    <mergeCell ref="U20:V20"/>
    <mergeCell ref="U18:V18"/>
    <mergeCell ref="X30:Y30"/>
    <mergeCell ref="X28:Y28"/>
    <mergeCell ref="X26:Y26"/>
    <mergeCell ref="X24:Y24"/>
    <mergeCell ref="X22:Y22"/>
    <mergeCell ref="X20:Y20"/>
    <mergeCell ref="W27:Y27"/>
    <mergeCell ref="AM24:AN24"/>
    <mergeCell ref="AM22:AN22"/>
    <mergeCell ref="AL27:AN27"/>
    <mergeCell ref="AD18:AE18"/>
    <mergeCell ref="AA30:AB30"/>
    <mergeCell ref="AA28:AB28"/>
    <mergeCell ref="AA26:AB26"/>
    <mergeCell ref="AA24:AB24"/>
    <mergeCell ref="AA22:AB22"/>
    <mergeCell ref="AA20:AB20"/>
    <mergeCell ref="AA18:AB18"/>
    <mergeCell ref="AD30:AE30"/>
    <mergeCell ref="AD28:AE28"/>
    <mergeCell ref="AD26:AE26"/>
    <mergeCell ref="AD24:AE24"/>
    <mergeCell ref="AD22:AE22"/>
    <mergeCell ref="AD20:AE20"/>
    <mergeCell ref="AJ18:AK18"/>
    <mergeCell ref="AG30:AH30"/>
    <mergeCell ref="AP14:AQ14"/>
    <mergeCell ref="AP16:AQ16"/>
    <mergeCell ref="AP18:AQ18"/>
    <mergeCell ref="AS18:AT18"/>
    <mergeCell ref="AS16:AT16"/>
    <mergeCell ref="AS14:AT14"/>
    <mergeCell ref="AS12:AT12"/>
    <mergeCell ref="AS10:AT10"/>
    <mergeCell ref="AS8:AT8"/>
    <mergeCell ref="AS30:AT30"/>
    <mergeCell ref="AS28:AT28"/>
    <mergeCell ref="AS26:AT26"/>
    <mergeCell ref="AS24:AT24"/>
    <mergeCell ref="AS22:AT22"/>
    <mergeCell ref="AS20:AT20"/>
    <mergeCell ref="AO27:AQ27"/>
    <mergeCell ref="AR27:AT27"/>
    <mergeCell ref="AO13:AQ13"/>
    <mergeCell ref="AR13:AT13"/>
    <mergeCell ref="AA37:AB37"/>
    <mergeCell ref="AA35:AB35"/>
    <mergeCell ref="AA33:AB33"/>
    <mergeCell ref="AM8:AN8"/>
    <mergeCell ref="AP28:AQ28"/>
    <mergeCell ref="AJ39:AK39"/>
    <mergeCell ref="AJ37:AK37"/>
    <mergeCell ref="AJ33:AK33"/>
    <mergeCell ref="AG39:AH39"/>
    <mergeCell ref="AG37:AH37"/>
    <mergeCell ref="AG35:AH35"/>
    <mergeCell ref="AG33:AH33"/>
    <mergeCell ref="AP37:AQ37"/>
    <mergeCell ref="AM20:AN20"/>
    <mergeCell ref="AM18:AN18"/>
    <mergeCell ref="AM16:AN16"/>
    <mergeCell ref="AM14:AN14"/>
    <mergeCell ref="AM12:AN12"/>
    <mergeCell ref="AM10:AN10"/>
    <mergeCell ref="AP20:AQ20"/>
    <mergeCell ref="AP22:AQ22"/>
    <mergeCell ref="AP24:AQ24"/>
    <mergeCell ref="AP26:AQ26"/>
    <mergeCell ref="AP30:AQ30"/>
    <mergeCell ref="AM30:AN30"/>
    <mergeCell ref="AM28:AN28"/>
    <mergeCell ref="AM26:AN26"/>
    <mergeCell ref="AP35:AQ35"/>
    <mergeCell ref="AP8:AQ8"/>
    <mergeCell ref="AP33:AQ33"/>
    <mergeCell ref="AP10:AQ10"/>
    <mergeCell ref="AP12:AQ12"/>
    <mergeCell ref="AM37:AN37"/>
    <mergeCell ref="AM35:AN35"/>
    <mergeCell ref="AM33:AN33"/>
    <mergeCell ref="L39:M39"/>
    <mergeCell ref="L37:M37"/>
    <mergeCell ref="L35:M35"/>
    <mergeCell ref="L33:M33"/>
    <mergeCell ref="AJ35:AK35"/>
    <mergeCell ref="AS39:AT39"/>
    <mergeCell ref="AS37:AT37"/>
    <mergeCell ref="AS35:AT35"/>
    <mergeCell ref="AS33:AT33"/>
    <mergeCell ref="AP39:AQ39"/>
    <mergeCell ref="R39:S39"/>
    <mergeCell ref="R37:S37"/>
    <mergeCell ref="R35:S35"/>
    <mergeCell ref="R33:S33"/>
    <mergeCell ref="O39:P39"/>
    <mergeCell ref="O37:P37"/>
    <mergeCell ref="O35:P35"/>
    <mergeCell ref="O33:P33"/>
    <mergeCell ref="X39:Y39"/>
    <mergeCell ref="X37:Y37"/>
    <mergeCell ref="X35:Y35"/>
    <mergeCell ref="X33:Y33"/>
    <mergeCell ref="U39:V39"/>
    <mergeCell ref="U37:V37"/>
    <mergeCell ref="U35:V35"/>
    <mergeCell ref="U33:V33"/>
    <mergeCell ref="AD37:AE37"/>
    <mergeCell ref="AD33:AE33"/>
    <mergeCell ref="AA39:AB39"/>
    <mergeCell ref="AS46:AT46"/>
    <mergeCell ref="AS44:AT44"/>
    <mergeCell ref="AS42:AT42"/>
    <mergeCell ref="AP46:AQ46"/>
    <mergeCell ref="AP44:AQ44"/>
    <mergeCell ref="AP42:AQ42"/>
    <mergeCell ref="AM46:AN46"/>
    <mergeCell ref="R46:S46"/>
    <mergeCell ref="R44:S44"/>
    <mergeCell ref="R42:S42"/>
    <mergeCell ref="O42:P42"/>
    <mergeCell ref="O44:P44"/>
    <mergeCell ref="O46:P46"/>
    <mergeCell ref="X46:Y46"/>
    <mergeCell ref="X44:Y44"/>
    <mergeCell ref="X42:Y42"/>
    <mergeCell ref="U46:V46"/>
    <mergeCell ref="U44:V44"/>
    <mergeCell ref="U42:V42"/>
    <mergeCell ref="AD46:AE46"/>
    <mergeCell ref="AD44:AE44"/>
    <mergeCell ref="AD42:AE42"/>
    <mergeCell ref="AA46:AB46"/>
    <mergeCell ref="AA44:AB44"/>
    <mergeCell ref="AA42:AB42"/>
    <mergeCell ref="AJ46:AK46"/>
    <mergeCell ref="AJ44:AK44"/>
    <mergeCell ref="AJ42:AK42"/>
    <mergeCell ref="AG46:AH46"/>
    <mergeCell ref="AG44:AH44"/>
    <mergeCell ref="AG42:AH42"/>
    <mergeCell ref="AC45:AE45"/>
    <mergeCell ref="O50:P50"/>
    <mergeCell ref="AM44:AN44"/>
    <mergeCell ref="AM42:AN42"/>
    <mergeCell ref="L60:M60"/>
    <mergeCell ref="L58:M58"/>
    <mergeCell ref="L56:M56"/>
    <mergeCell ref="L52:M52"/>
    <mergeCell ref="L50:M50"/>
    <mergeCell ref="R60:S60"/>
    <mergeCell ref="R58:S58"/>
    <mergeCell ref="L46:M46"/>
    <mergeCell ref="L44:M44"/>
    <mergeCell ref="L42:M42"/>
    <mergeCell ref="AC57:AE57"/>
    <mergeCell ref="AF57:AH57"/>
    <mergeCell ref="AI57:AK57"/>
    <mergeCell ref="AL57:AN57"/>
    <mergeCell ref="K57:M57"/>
    <mergeCell ref="N57:P57"/>
    <mergeCell ref="Q57:S57"/>
    <mergeCell ref="T57:V57"/>
    <mergeCell ref="W57:Y57"/>
    <mergeCell ref="Z57:AB57"/>
    <mergeCell ref="AL54:AN55"/>
    <mergeCell ref="K54:M55"/>
    <mergeCell ref="AC53:AE53"/>
    <mergeCell ref="AF53:AH53"/>
    <mergeCell ref="AI53:AK53"/>
    <mergeCell ref="U60:V60"/>
    <mergeCell ref="U58:V58"/>
    <mergeCell ref="U56:V56"/>
    <mergeCell ref="U52:V52"/>
    <mergeCell ref="U50:V50"/>
    <mergeCell ref="X60:Y60"/>
    <mergeCell ref="X58:Y58"/>
    <mergeCell ref="X56:Y56"/>
    <mergeCell ref="X52:Y52"/>
    <mergeCell ref="X50:Y50"/>
    <mergeCell ref="AA60:AB60"/>
    <mergeCell ref="AA58:AB58"/>
    <mergeCell ref="AA56:AB56"/>
    <mergeCell ref="AA52:AB52"/>
    <mergeCell ref="AA50:AB50"/>
    <mergeCell ref="R56:S56"/>
    <mergeCell ref="R52:S52"/>
    <mergeCell ref="R50:S50"/>
    <mergeCell ref="Z54:AB55"/>
    <mergeCell ref="W54:Y55"/>
    <mergeCell ref="T54:V55"/>
    <mergeCell ref="Q54:S55"/>
    <mergeCell ref="AS50:AT50"/>
    <mergeCell ref="AR54:AT55"/>
    <mergeCell ref="AG60:AH60"/>
    <mergeCell ref="AG58:AH58"/>
    <mergeCell ref="AG56:AH56"/>
    <mergeCell ref="AG52:AH52"/>
    <mergeCell ref="AG50:AH50"/>
    <mergeCell ref="AF54:AH55"/>
    <mergeCell ref="AJ60:AK60"/>
    <mergeCell ref="AJ58:AK58"/>
    <mergeCell ref="AJ56:AK56"/>
    <mergeCell ref="AJ52:AK52"/>
    <mergeCell ref="AJ50:AK50"/>
    <mergeCell ref="AI54:AK55"/>
    <mergeCell ref="AO57:AQ57"/>
    <mergeCell ref="AR57:AT57"/>
    <mergeCell ref="AO54:AQ55"/>
    <mergeCell ref="AL53:AN53"/>
    <mergeCell ref="AO53:AQ53"/>
    <mergeCell ref="AR53:AT53"/>
    <mergeCell ref="AM50:AN50"/>
    <mergeCell ref="AP50:AQ50"/>
    <mergeCell ref="AF59:AH59"/>
    <mergeCell ref="AI59:AK59"/>
    <mergeCell ref="AL59:AN59"/>
    <mergeCell ref="AO59:AQ59"/>
    <mergeCell ref="AR59:AT59"/>
    <mergeCell ref="AP60:AQ60"/>
    <mergeCell ref="AP58:AQ58"/>
    <mergeCell ref="AP56:AQ56"/>
    <mergeCell ref="AP52:AQ52"/>
    <mergeCell ref="AM60:AN60"/>
    <mergeCell ref="AM58:AN58"/>
    <mergeCell ref="AM56:AN56"/>
    <mergeCell ref="AM52:AN52"/>
    <mergeCell ref="AD60:AE60"/>
    <mergeCell ref="AD58:AE58"/>
    <mergeCell ref="AD56:AE56"/>
    <mergeCell ref="AD52:AE52"/>
    <mergeCell ref="AC59:AE59"/>
    <mergeCell ref="AD50:AE50"/>
    <mergeCell ref="AC54:AE55"/>
    <mergeCell ref="AC68:AE68"/>
    <mergeCell ref="AF68:AH68"/>
    <mergeCell ref="AI68:AK68"/>
    <mergeCell ref="AL68:AN68"/>
    <mergeCell ref="AO68:AQ68"/>
    <mergeCell ref="AC66:AE66"/>
    <mergeCell ref="AF66:AH66"/>
    <mergeCell ref="AI66:AK66"/>
    <mergeCell ref="AC61:AE61"/>
    <mergeCell ref="AF61:AH61"/>
    <mergeCell ref="AI61:AK61"/>
    <mergeCell ref="AL61:AN61"/>
    <mergeCell ref="AO61:AQ61"/>
    <mergeCell ref="X65:Y65"/>
    <mergeCell ref="X63:Y63"/>
    <mergeCell ref="K68:M68"/>
    <mergeCell ref="N68:P68"/>
    <mergeCell ref="Q68:S68"/>
    <mergeCell ref="T68:V68"/>
    <mergeCell ref="W68:Y68"/>
    <mergeCell ref="Z68:AB68"/>
    <mergeCell ref="K66:M66"/>
    <mergeCell ref="N66:P66"/>
    <mergeCell ref="Q66:S66"/>
    <mergeCell ref="T66:V66"/>
    <mergeCell ref="W66:Y66"/>
    <mergeCell ref="Z66:AB66"/>
    <mergeCell ref="K64:M64"/>
    <mergeCell ref="W64:Y64"/>
    <mergeCell ref="Z64:AB64"/>
    <mergeCell ref="AS67:AT67"/>
    <mergeCell ref="AS63:AT63"/>
    <mergeCell ref="AP69:AQ69"/>
    <mergeCell ref="AP67:AQ67"/>
    <mergeCell ref="AP65:AQ65"/>
    <mergeCell ref="AP63:AQ63"/>
    <mergeCell ref="AS65:AT65"/>
    <mergeCell ref="AG65:AH65"/>
    <mergeCell ref="AG63:AH63"/>
    <mergeCell ref="AM69:AN69"/>
    <mergeCell ref="AM67:AN67"/>
    <mergeCell ref="AM65:AN65"/>
    <mergeCell ref="AM63:AN63"/>
    <mergeCell ref="AJ69:AK69"/>
    <mergeCell ref="AJ67:AK67"/>
    <mergeCell ref="O69:P69"/>
    <mergeCell ref="O67:P67"/>
    <mergeCell ref="O65:P65"/>
    <mergeCell ref="O63:P63"/>
    <mergeCell ref="AR68:AT68"/>
    <mergeCell ref="AL66:AN66"/>
    <mergeCell ref="AO66:AQ66"/>
    <mergeCell ref="AR66:AT66"/>
    <mergeCell ref="AC64:AE64"/>
    <mergeCell ref="AF64:AH64"/>
    <mergeCell ref="AI64:AK64"/>
    <mergeCell ref="AL64:AN64"/>
    <mergeCell ref="AO64:AQ64"/>
    <mergeCell ref="AR64:AT64"/>
    <mergeCell ref="N64:P64"/>
    <mergeCell ref="Q64:S64"/>
    <mergeCell ref="T64:V64"/>
    <mergeCell ref="L90:M90"/>
    <mergeCell ref="L88:M88"/>
    <mergeCell ref="R90:S90"/>
    <mergeCell ref="R88:S88"/>
    <mergeCell ref="R84:S84"/>
    <mergeCell ref="R82:S82"/>
    <mergeCell ref="R80:S80"/>
    <mergeCell ref="R78:S78"/>
    <mergeCell ref="R76:S76"/>
    <mergeCell ref="L84:M84"/>
    <mergeCell ref="L82:M82"/>
    <mergeCell ref="L80:M80"/>
    <mergeCell ref="L78:M78"/>
    <mergeCell ref="L76:M76"/>
    <mergeCell ref="L74:M74"/>
    <mergeCell ref="AS69:AT69"/>
    <mergeCell ref="L69:M69"/>
    <mergeCell ref="AC89:AE89"/>
    <mergeCell ref="AF89:AH89"/>
    <mergeCell ref="AI89:AK89"/>
    <mergeCell ref="AL89:AN89"/>
    <mergeCell ref="K89:M89"/>
    <mergeCell ref="N89:P89"/>
    <mergeCell ref="Q89:S89"/>
    <mergeCell ref="T89:V89"/>
    <mergeCell ref="W89:Y89"/>
    <mergeCell ref="Z89:AB89"/>
    <mergeCell ref="AC87:AE87"/>
    <mergeCell ref="AF87:AH87"/>
    <mergeCell ref="X82:Y82"/>
    <mergeCell ref="X80:Y80"/>
    <mergeCell ref="X78:Y78"/>
    <mergeCell ref="AA88:AB88"/>
    <mergeCell ref="AA84:AB84"/>
    <mergeCell ref="AA82:AB82"/>
    <mergeCell ref="AA80:AB80"/>
    <mergeCell ref="AA78:AB78"/>
    <mergeCell ref="AA76:AB76"/>
    <mergeCell ref="AA74:AB74"/>
    <mergeCell ref="AA72:AB72"/>
    <mergeCell ref="R74:S74"/>
    <mergeCell ref="R72:S72"/>
    <mergeCell ref="U84:V84"/>
    <mergeCell ref="U82:V82"/>
    <mergeCell ref="U80:V80"/>
    <mergeCell ref="U78:V78"/>
    <mergeCell ref="U76:V76"/>
    <mergeCell ref="K87:M87"/>
    <mergeCell ref="N87:P87"/>
    <mergeCell ref="Q87:S87"/>
    <mergeCell ref="T87:V87"/>
    <mergeCell ref="W87:Y87"/>
    <mergeCell ref="K85:M85"/>
    <mergeCell ref="N85:P85"/>
    <mergeCell ref="Q85:S85"/>
    <mergeCell ref="T85:V85"/>
    <mergeCell ref="W85:Y85"/>
    <mergeCell ref="Z85:AB85"/>
    <mergeCell ref="O90:P90"/>
    <mergeCell ref="O88:P88"/>
    <mergeCell ref="O84:P84"/>
    <mergeCell ref="O82:P82"/>
    <mergeCell ref="O80:P80"/>
    <mergeCell ref="O78:P78"/>
    <mergeCell ref="O76:P76"/>
    <mergeCell ref="O74:P74"/>
    <mergeCell ref="AD74:AE74"/>
    <mergeCell ref="AD72:AE72"/>
    <mergeCell ref="AJ90:AK90"/>
    <mergeCell ref="AJ88:AK88"/>
    <mergeCell ref="AJ84:AK84"/>
    <mergeCell ref="AJ82:AK82"/>
    <mergeCell ref="AJ80:AK80"/>
    <mergeCell ref="AJ78:AK78"/>
    <mergeCell ref="AJ76:AK76"/>
    <mergeCell ref="U74:V74"/>
    <mergeCell ref="U72:V72"/>
    <mergeCell ref="AA90:AB90"/>
    <mergeCell ref="AD90:AE90"/>
    <mergeCell ref="AD88:AE88"/>
    <mergeCell ref="AD84:AE84"/>
    <mergeCell ref="AD82:AE82"/>
    <mergeCell ref="AD80:AE80"/>
    <mergeCell ref="AD78:AE78"/>
    <mergeCell ref="AD76:AE76"/>
    <mergeCell ref="X76:Y76"/>
    <mergeCell ref="X74:Y74"/>
    <mergeCell ref="X72:Y72"/>
    <mergeCell ref="U90:V90"/>
    <mergeCell ref="U88:V88"/>
    <mergeCell ref="X90:Y90"/>
    <mergeCell ref="X88:Y88"/>
    <mergeCell ref="X84:Y84"/>
    <mergeCell ref="AG72:AH72"/>
    <mergeCell ref="AM90:AN90"/>
    <mergeCell ref="AM88:AN88"/>
    <mergeCell ref="AM84:AN84"/>
    <mergeCell ref="AM82:AN82"/>
    <mergeCell ref="AM80:AN80"/>
    <mergeCell ref="AM78:AN78"/>
    <mergeCell ref="AM76:AN76"/>
    <mergeCell ref="AM74:AN74"/>
    <mergeCell ref="AJ74:AK74"/>
    <mergeCell ref="AJ72:AK72"/>
    <mergeCell ref="AG90:AH90"/>
    <mergeCell ref="AG88:AH88"/>
    <mergeCell ref="AG84:AH84"/>
    <mergeCell ref="AG82:AH82"/>
    <mergeCell ref="AG80:AH80"/>
    <mergeCell ref="AG78:AH78"/>
    <mergeCell ref="AG76:AH76"/>
    <mergeCell ref="AG74:AH74"/>
    <mergeCell ref="AI87:AK87"/>
    <mergeCell ref="AL87:AN87"/>
    <mergeCell ref="Z87:AB87"/>
    <mergeCell ref="AC85:AE85"/>
    <mergeCell ref="AF85:AH85"/>
    <mergeCell ref="AI85:AK85"/>
    <mergeCell ref="AL85:AN85"/>
    <mergeCell ref="AC81:AE81"/>
    <mergeCell ref="AF81:AH81"/>
    <mergeCell ref="AI81:AK81"/>
    <mergeCell ref="AP90:AQ90"/>
    <mergeCell ref="AS90:AT90"/>
    <mergeCell ref="AS88:AT88"/>
    <mergeCell ref="AS84:AT84"/>
    <mergeCell ref="AS82:AT82"/>
    <mergeCell ref="AM72:AN72"/>
    <mergeCell ref="AP88:AQ88"/>
    <mergeCell ref="AP84:AQ84"/>
    <mergeCell ref="AP80:AQ80"/>
    <mergeCell ref="AP78:AQ78"/>
    <mergeCell ref="AP76:AQ76"/>
    <mergeCell ref="AP74:AQ74"/>
    <mergeCell ref="AP72:AQ72"/>
    <mergeCell ref="AO87:AQ87"/>
    <mergeCell ref="AR87:AT87"/>
    <mergeCell ref="AO89:AQ89"/>
    <mergeCell ref="AR89:AT89"/>
    <mergeCell ref="AS80:AT80"/>
    <mergeCell ref="AS78:AT78"/>
    <mergeCell ref="AS76:AT76"/>
    <mergeCell ref="AO85:AQ85"/>
    <mergeCell ref="AR85:AT85"/>
    <mergeCell ref="AL81:AN81"/>
    <mergeCell ref="AO81:AQ81"/>
    <mergeCell ref="AR81:AT81"/>
    <mergeCell ref="L107:M107"/>
    <mergeCell ref="L105:M105"/>
    <mergeCell ref="L103:M103"/>
    <mergeCell ref="L101:M101"/>
    <mergeCell ref="L99:M99"/>
    <mergeCell ref="L97:M97"/>
    <mergeCell ref="L119:M119"/>
    <mergeCell ref="L117:M117"/>
    <mergeCell ref="L115:M115"/>
    <mergeCell ref="L113:M113"/>
    <mergeCell ref="L111:M111"/>
    <mergeCell ref="L109:M109"/>
    <mergeCell ref="K116:M116"/>
    <mergeCell ref="N116:P116"/>
    <mergeCell ref="K114:M114"/>
    <mergeCell ref="N114:P114"/>
    <mergeCell ref="K112:M112"/>
    <mergeCell ref="N112:P112"/>
    <mergeCell ref="K110:M110"/>
    <mergeCell ref="N110:P110"/>
    <mergeCell ref="K108:M108"/>
    <mergeCell ref="N108:P108"/>
    <mergeCell ref="K106:M106"/>
    <mergeCell ref="N106:P106"/>
    <mergeCell ref="K100:M100"/>
    <mergeCell ref="N100:P100"/>
    <mergeCell ref="R101:S101"/>
    <mergeCell ref="R99:S99"/>
    <mergeCell ref="R97:S97"/>
    <mergeCell ref="R93:S93"/>
    <mergeCell ref="R105:S105"/>
    <mergeCell ref="O107:P107"/>
    <mergeCell ref="O105:P105"/>
    <mergeCell ref="R119:S119"/>
    <mergeCell ref="R117:S117"/>
    <mergeCell ref="R115:S115"/>
    <mergeCell ref="R113:S113"/>
    <mergeCell ref="R111:S111"/>
    <mergeCell ref="R109:S109"/>
    <mergeCell ref="R107:S107"/>
    <mergeCell ref="O119:P119"/>
    <mergeCell ref="O117:P117"/>
    <mergeCell ref="O115:P115"/>
    <mergeCell ref="O113:P113"/>
    <mergeCell ref="O111:P111"/>
    <mergeCell ref="O109:P109"/>
    <mergeCell ref="Q116:S116"/>
    <mergeCell ref="Q114:S114"/>
    <mergeCell ref="Q112:S112"/>
    <mergeCell ref="O103:P103"/>
    <mergeCell ref="O101:P101"/>
    <mergeCell ref="O99:P99"/>
    <mergeCell ref="O97:P97"/>
    <mergeCell ref="O93:P93"/>
    <mergeCell ref="Q110:S110"/>
    <mergeCell ref="Q108:S108"/>
    <mergeCell ref="Q106:S106"/>
    <mergeCell ref="Q100:S100"/>
    <mergeCell ref="U107:V107"/>
    <mergeCell ref="U105:V105"/>
    <mergeCell ref="U103:V103"/>
    <mergeCell ref="U101:V101"/>
    <mergeCell ref="U99:V99"/>
    <mergeCell ref="U97:V97"/>
    <mergeCell ref="U119:V119"/>
    <mergeCell ref="U117:V117"/>
    <mergeCell ref="U115:V115"/>
    <mergeCell ref="U113:V113"/>
    <mergeCell ref="U111:V111"/>
    <mergeCell ref="U109:V109"/>
    <mergeCell ref="T116:V116"/>
    <mergeCell ref="W116:Y116"/>
    <mergeCell ref="T114:V114"/>
    <mergeCell ref="W114:Y114"/>
    <mergeCell ref="T112:V112"/>
    <mergeCell ref="W112:Y112"/>
    <mergeCell ref="T110:V110"/>
    <mergeCell ref="W110:Y110"/>
    <mergeCell ref="T108:V108"/>
    <mergeCell ref="W108:Y108"/>
    <mergeCell ref="T106:V106"/>
    <mergeCell ref="W106:Y106"/>
    <mergeCell ref="T100:V100"/>
    <mergeCell ref="W100:Y100"/>
    <mergeCell ref="AA107:AB107"/>
    <mergeCell ref="AA105:AB105"/>
    <mergeCell ref="AA103:AB103"/>
    <mergeCell ref="AA101:AB101"/>
    <mergeCell ref="AA99:AB99"/>
    <mergeCell ref="AA97:AB97"/>
    <mergeCell ref="X101:Y101"/>
    <mergeCell ref="X99:Y99"/>
    <mergeCell ref="X97:Y97"/>
    <mergeCell ref="AA117:AB117"/>
    <mergeCell ref="AA115:AB115"/>
    <mergeCell ref="AA113:AB113"/>
    <mergeCell ref="AA111:AB111"/>
    <mergeCell ref="AA109:AB109"/>
    <mergeCell ref="AC116:AE116"/>
    <mergeCell ref="Z116:AB116"/>
    <mergeCell ref="AC114:AE114"/>
    <mergeCell ref="Z114:AB114"/>
    <mergeCell ref="AC112:AE112"/>
    <mergeCell ref="Z112:AB112"/>
    <mergeCell ref="X117:Y117"/>
    <mergeCell ref="X115:Y115"/>
    <mergeCell ref="X113:Y113"/>
    <mergeCell ref="X111:Y111"/>
    <mergeCell ref="X109:Y109"/>
    <mergeCell ref="X107:Y107"/>
    <mergeCell ref="X105:Y105"/>
    <mergeCell ref="X103:Y103"/>
    <mergeCell ref="AC110:AE110"/>
    <mergeCell ref="Z110:AB110"/>
    <mergeCell ref="AC108:AE108"/>
    <mergeCell ref="Z108:AB108"/>
    <mergeCell ref="AD101:AE101"/>
    <mergeCell ref="AD99:AE99"/>
    <mergeCell ref="AD97:AE97"/>
    <mergeCell ref="AG117:AH117"/>
    <mergeCell ref="AG115:AH115"/>
    <mergeCell ref="AG113:AH113"/>
    <mergeCell ref="AG111:AH111"/>
    <mergeCell ref="AG109:AH109"/>
    <mergeCell ref="AF116:AH116"/>
    <mergeCell ref="AI116:AK116"/>
    <mergeCell ref="AF114:AH114"/>
    <mergeCell ref="AI114:AK114"/>
    <mergeCell ref="AF112:AH112"/>
    <mergeCell ref="AI112:AK112"/>
    <mergeCell ref="AD117:AE117"/>
    <mergeCell ref="AD115:AE115"/>
    <mergeCell ref="AD113:AE113"/>
    <mergeCell ref="AD111:AE111"/>
    <mergeCell ref="AD109:AE109"/>
    <mergeCell ref="AD107:AE107"/>
    <mergeCell ref="AD105:AE105"/>
    <mergeCell ref="AD103:AE103"/>
    <mergeCell ref="AF110:AH110"/>
    <mergeCell ref="AI110:AK110"/>
    <mergeCell ref="AF108:AH108"/>
    <mergeCell ref="AI108:AK108"/>
    <mergeCell ref="AC106:AE106"/>
    <mergeCell ref="AF106:AH106"/>
    <mergeCell ref="AI106:AK106"/>
    <mergeCell ref="AC100:AE100"/>
    <mergeCell ref="AF100:AH100"/>
    <mergeCell ref="AI100:AK100"/>
    <mergeCell ref="AM93:AN93"/>
    <mergeCell ref="AJ117:AK117"/>
    <mergeCell ref="AJ115:AK115"/>
    <mergeCell ref="AJ113:AK113"/>
    <mergeCell ref="AJ111:AK111"/>
    <mergeCell ref="AJ109:AK109"/>
    <mergeCell ref="AJ107:AK107"/>
    <mergeCell ref="AJ105:AK105"/>
    <mergeCell ref="AJ103:AK103"/>
    <mergeCell ref="AG107:AH107"/>
    <mergeCell ref="AG105:AH105"/>
    <mergeCell ref="AG103:AH103"/>
    <mergeCell ref="AG101:AH101"/>
    <mergeCell ref="AG99:AH99"/>
    <mergeCell ref="AG97:AH97"/>
    <mergeCell ref="AL110:AN110"/>
    <mergeCell ref="AO110:AQ110"/>
    <mergeCell ref="AJ101:AK101"/>
    <mergeCell ref="AJ99:AK99"/>
    <mergeCell ref="AJ97:AK97"/>
    <mergeCell ref="AJ93:AK93"/>
    <mergeCell ref="AM117:AN117"/>
    <mergeCell ref="AM115:AN115"/>
    <mergeCell ref="AM113:AN113"/>
    <mergeCell ref="AM111:AN111"/>
    <mergeCell ref="AL116:AN116"/>
    <mergeCell ref="AL114:AN114"/>
    <mergeCell ref="AL112:AN112"/>
    <mergeCell ref="AP117:AQ117"/>
    <mergeCell ref="AP115:AQ115"/>
    <mergeCell ref="AP113:AQ113"/>
    <mergeCell ref="AP111:AQ111"/>
    <mergeCell ref="AR110:AT110"/>
    <mergeCell ref="AL108:AN108"/>
    <mergeCell ref="AO108:AQ108"/>
    <mergeCell ref="AR108:AT108"/>
    <mergeCell ref="AS109:AT109"/>
    <mergeCell ref="AL106:AN106"/>
    <mergeCell ref="AO106:AQ106"/>
    <mergeCell ref="AR106:AT106"/>
    <mergeCell ref="AL100:AN100"/>
    <mergeCell ref="AO100:AQ100"/>
    <mergeCell ref="AR100:AT100"/>
    <mergeCell ref="AM107:AN107"/>
    <mergeCell ref="AM105:AN105"/>
    <mergeCell ref="AM103:AN103"/>
    <mergeCell ref="AM101:AN101"/>
    <mergeCell ref="AM99:AN99"/>
    <mergeCell ref="AM97:AN97"/>
    <mergeCell ref="AM109:AN109"/>
    <mergeCell ref="AP109:AQ109"/>
    <mergeCell ref="AP107:AQ107"/>
    <mergeCell ref="AP105:AQ105"/>
    <mergeCell ref="AP103:AQ103"/>
    <mergeCell ref="AP101:AQ101"/>
    <mergeCell ref="AP99:AQ99"/>
    <mergeCell ref="AS103:AT103"/>
    <mergeCell ref="AS101:AT101"/>
    <mergeCell ref="AS99:AT99"/>
    <mergeCell ref="AS97:AT97"/>
    <mergeCell ref="AS117:AT117"/>
    <mergeCell ref="AS115:AT115"/>
    <mergeCell ref="AS113:AT113"/>
    <mergeCell ref="AS111:AT111"/>
    <mergeCell ref="AS107:AT107"/>
    <mergeCell ref="AS105:AT105"/>
    <mergeCell ref="AO116:AQ116"/>
    <mergeCell ref="AR116:AT116"/>
    <mergeCell ref="AO114:AQ114"/>
    <mergeCell ref="AR114:AT114"/>
    <mergeCell ref="AO112:AQ112"/>
    <mergeCell ref="AR112:AT112"/>
    <mergeCell ref="AP97:AQ97"/>
    <mergeCell ref="O122:P122"/>
    <mergeCell ref="L136:M136"/>
    <mergeCell ref="L134:M134"/>
    <mergeCell ref="L132:M132"/>
    <mergeCell ref="L130:M130"/>
    <mergeCell ref="L128:M128"/>
    <mergeCell ref="L126:M126"/>
    <mergeCell ref="L124:M124"/>
    <mergeCell ref="L122:M122"/>
    <mergeCell ref="R124:S124"/>
    <mergeCell ref="O136:P136"/>
    <mergeCell ref="O134:P134"/>
    <mergeCell ref="O132:P132"/>
    <mergeCell ref="O130:P130"/>
    <mergeCell ref="O128:P128"/>
    <mergeCell ref="O126:P126"/>
    <mergeCell ref="O124:P124"/>
    <mergeCell ref="R136:S136"/>
    <mergeCell ref="R134:S134"/>
    <mergeCell ref="R128:S128"/>
    <mergeCell ref="R126:S126"/>
    <mergeCell ref="X122:Y122"/>
    <mergeCell ref="AA134:AB134"/>
    <mergeCell ref="AA132:AB132"/>
    <mergeCell ref="AA130:AB130"/>
    <mergeCell ref="AA128:AB128"/>
    <mergeCell ref="AA126:AB126"/>
    <mergeCell ref="AA124:AB124"/>
    <mergeCell ref="R122:S122"/>
    <mergeCell ref="AD136:AE136"/>
    <mergeCell ref="AD134:AE134"/>
    <mergeCell ref="AD132:AE132"/>
    <mergeCell ref="AD130:AE130"/>
    <mergeCell ref="AD128:AE128"/>
    <mergeCell ref="AD126:AE126"/>
    <mergeCell ref="AD124:AE124"/>
    <mergeCell ref="AD122:AE122"/>
    <mergeCell ref="AA136:AB136"/>
    <mergeCell ref="AC133:AE133"/>
    <mergeCell ref="AC129:AE129"/>
    <mergeCell ref="AC125:AE125"/>
    <mergeCell ref="U134:V134"/>
    <mergeCell ref="U132:V132"/>
    <mergeCell ref="U130:V130"/>
    <mergeCell ref="U128:V128"/>
    <mergeCell ref="U126:V126"/>
    <mergeCell ref="U124:V124"/>
    <mergeCell ref="U122:V122"/>
    <mergeCell ref="X134:Y134"/>
    <mergeCell ref="X132:Y132"/>
    <mergeCell ref="X130:Y130"/>
    <mergeCell ref="X128:Y128"/>
    <mergeCell ref="X126:Y126"/>
    <mergeCell ref="AS122:AT122"/>
    <mergeCell ref="AP136:AQ136"/>
    <mergeCell ref="AP134:AQ134"/>
    <mergeCell ref="AP132:AQ132"/>
    <mergeCell ref="AP130:AQ130"/>
    <mergeCell ref="AP128:AQ128"/>
    <mergeCell ref="AP126:AQ126"/>
    <mergeCell ref="AP124:AQ124"/>
    <mergeCell ref="AP122:AQ122"/>
    <mergeCell ref="AS136:AT136"/>
    <mergeCell ref="AS134:AT134"/>
    <mergeCell ref="AS132:AT132"/>
    <mergeCell ref="AS130:AT130"/>
    <mergeCell ref="AS128:AT128"/>
    <mergeCell ref="AS126:AT126"/>
    <mergeCell ref="AJ124:AK124"/>
    <mergeCell ref="AJ122:AK122"/>
    <mergeCell ref="AJ136:AK136"/>
    <mergeCell ref="AJ134:AK134"/>
    <mergeCell ref="AJ132:AK132"/>
    <mergeCell ref="AJ130:AK130"/>
    <mergeCell ref="AJ128:AK128"/>
    <mergeCell ref="AJ126:AK126"/>
    <mergeCell ref="AC135:AE135"/>
    <mergeCell ref="AF135:AH135"/>
    <mergeCell ref="AI135:AK135"/>
    <mergeCell ref="AL135:AN135"/>
    <mergeCell ref="AO135:AQ135"/>
    <mergeCell ref="AR135:AT135"/>
    <mergeCell ref="AC131:AE131"/>
    <mergeCell ref="U143:V143"/>
    <mergeCell ref="U141:V141"/>
    <mergeCell ref="U139:V139"/>
    <mergeCell ref="AM124:AN124"/>
    <mergeCell ref="AM122:AN122"/>
    <mergeCell ref="X149:Y149"/>
    <mergeCell ref="X147:Y147"/>
    <mergeCell ref="X145:Y145"/>
    <mergeCell ref="X143:Y143"/>
    <mergeCell ref="X141:Y141"/>
    <mergeCell ref="X139:Y139"/>
    <mergeCell ref="AJ149:AK149"/>
    <mergeCell ref="AJ147:AK147"/>
    <mergeCell ref="AM136:AN136"/>
    <mergeCell ref="AM134:AN134"/>
    <mergeCell ref="AM132:AN132"/>
    <mergeCell ref="AM130:AN130"/>
    <mergeCell ref="AM128:AN128"/>
    <mergeCell ref="AM126:AN126"/>
    <mergeCell ref="AG136:AH136"/>
    <mergeCell ref="AG134:AH134"/>
    <mergeCell ref="AG132:AH132"/>
    <mergeCell ref="AG130:AH130"/>
    <mergeCell ref="AG128:AH128"/>
    <mergeCell ref="AG126:AH126"/>
    <mergeCell ref="AG124:AH124"/>
    <mergeCell ref="AG122:AH122"/>
    <mergeCell ref="AA122:AB122"/>
    <mergeCell ref="X136:Y136"/>
    <mergeCell ref="AA149:AB149"/>
    <mergeCell ref="AA147:AB147"/>
    <mergeCell ref="AA145:AB145"/>
    <mergeCell ref="L143:M143"/>
    <mergeCell ref="L141:M141"/>
    <mergeCell ref="L139:M139"/>
    <mergeCell ref="O149:P149"/>
    <mergeCell ref="O147:P147"/>
    <mergeCell ref="O145:P145"/>
    <mergeCell ref="O143:P143"/>
    <mergeCell ref="O141:P141"/>
    <mergeCell ref="O139:P139"/>
    <mergeCell ref="R149:S149"/>
    <mergeCell ref="R147:S147"/>
    <mergeCell ref="R145:S145"/>
    <mergeCell ref="R143:S143"/>
    <mergeCell ref="R141:S141"/>
    <mergeCell ref="R139:S139"/>
    <mergeCell ref="K146:M146"/>
    <mergeCell ref="N146:P146"/>
    <mergeCell ref="Q146:S146"/>
    <mergeCell ref="K140:M140"/>
    <mergeCell ref="N140:P140"/>
    <mergeCell ref="Q140:S140"/>
    <mergeCell ref="K148:M148"/>
    <mergeCell ref="N148:P148"/>
    <mergeCell ref="Q148:S148"/>
    <mergeCell ref="K142:M142"/>
    <mergeCell ref="N142:P142"/>
    <mergeCell ref="Q142:S142"/>
    <mergeCell ref="AA143:AB143"/>
    <mergeCell ref="AA141:AB141"/>
    <mergeCell ref="AA139:AB139"/>
    <mergeCell ref="AD149:AE149"/>
    <mergeCell ref="AD147:AE147"/>
    <mergeCell ref="AD145:AE145"/>
    <mergeCell ref="AD143:AE143"/>
    <mergeCell ref="AD141:AE141"/>
    <mergeCell ref="AD139:AE139"/>
    <mergeCell ref="AJ145:AK145"/>
    <mergeCell ref="AJ143:AK143"/>
    <mergeCell ref="AJ141:AK141"/>
    <mergeCell ref="AJ139:AK139"/>
    <mergeCell ref="AG149:AH149"/>
    <mergeCell ref="AG147:AH147"/>
    <mergeCell ref="AG145:AH145"/>
    <mergeCell ref="AG143:AH143"/>
    <mergeCell ref="AG141:AH141"/>
    <mergeCell ref="AG139:AH139"/>
    <mergeCell ref="AC146:AE146"/>
    <mergeCell ref="AF146:AH146"/>
    <mergeCell ref="AI146:AK146"/>
    <mergeCell ref="AC140:AE140"/>
    <mergeCell ref="AF140:AH140"/>
    <mergeCell ref="AI140:AK140"/>
    <mergeCell ref="AC148:AE148"/>
    <mergeCell ref="AF148:AH148"/>
    <mergeCell ref="AI148:AK148"/>
    <mergeCell ref="AC142:AE142"/>
    <mergeCell ref="AF142:AH142"/>
    <mergeCell ref="AI142:AK142"/>
    <mergeCell ref="AM143:AN143"/>
    <mergeCell ref="AM141:AN141"/>
    <mergeCell ref="AM139:AN139"/>
    <mergeCell ref="AP149:AQ149"/>
    <mergeCell ref="AP147:AQ147"/>
    <mergeCell ref="AP145:AQ145"/>
    <mergeCell ref="AP143:AQ143"/>
    <mergeCell ref="AP141:AQ141"/>
    <mergeCell ref="AP139:AQ139"/>
    <mergeCell ref="AS149:AT149"/>
    <mergeCell ref="AS147:AT147"/>
    <mergeCell ref="AS145:AT145"/>
    <mergeCell ref="AS143:AT143"/>
    <mergeCell ref="AS141:AT141"/>
    <mergeCell ref="AS139:AT139"/>
    <mergeCell ref="AL146:AN146"/>
    <mergeCell ref="AO146:AQ146"/>
    <mergeCell ref="AR146:AT146"/>
    <mergeCell ref="AL140:AN140"/>
    <mergeCell ref="AO140:AQ140"/>
    <mergeCell ref="AR140:AT140"/>
    <mergeCell ref="AL148:AN148"/>
    <mergeCell ref="AO148:AQ148"/>
    <mergeCell ref="AR148:AT148"/>
    <mergeCell ref="AL142:AN142"/>
    <mergeCell ref="AO142:AQ142"/>
    <mergeCell ref="AR142:AT142"/>
    <mergeCell ref="X152:Y152"/>
    <mergeCell ref="U154:V154"/>
    <mergeCell ref="U152:V152"/>
    <mergeCell ref="R154:S154"/>
    <mergeCell ref="R152:S152"/>
    <mergeCell ref="AG154:AH154"/>
    <mergeCell ref="AG152:AH152"/>
    <mergeCell ref="AD154:AE154"/>
    <mergeCell ref="AD152:AE152"/>
    <mergeCell ref="AA154:AB154"/>
    <mergeCell ref="AA152:AB152"/>
    <mergeCell ref="AC155:AE155"/>
    <mergeCell ref="AF155:AH155"/>
    <mergeCell ref="AI155:AK155"/>
    <mergeCell ref="AL155:AN155"/>
    <mergeCell ref="AC153:AE153"/>
    <mergeCell ref="AF153:AH153"/>
    <mergeCell ref="AI153:AK153"/>
    <mergeCell ref="AL153:AN153"/>
    <mergeCell ref="AO153:AQ153"/>
    <mergeCell ref="X159:Y159"/>
    <mergeCell ref="X157:Y157"/>
    <mergeCell ref="U159:V159"/>
    <mergeCell ref="U157:V157"/>
    <mergeCell ref="R159:S159"/>
    <mergeCell ref="R157:S157"/>
    <mergeCell ref="AG159:AH159"/>
    <mergeCell ref="AG157:AH157"/>
    <mergeCell ref="AD159:AE159"/>
    <mergeCell ref="AD157:AE157"/>
    <mergeCell ref="AA159:AB159"/>
    <mergeCell ref="AA157:AB157"/>
    <mergeCell ref="AC158:AE158"/>
    <mergeCell ref="AF158:AH158"/>
    <mergeCell ref="AI158:AK158"/>
    <mergeCell ref="AL158:AN158"/>
    <mergeCell ref="AO158:AQ158"/>
    <mergeCell ref="AR158:AT158"/>
    <mergeCell ref="K158:M158"/>
    <mergeCell ref="N158:P158"/>
    <mergeCell ref="Q158:S158"/>
    <mergeCell ref="T158:V158"/>
    <mergeCell ref="W158:Y158"/>
    <mergeCell ref="Z158:AB158"/>
    <mergeCell ref="L170:M170"/>
    <mergeCell ref="L168:M168"/>
    <mergeCell ref="L166:M166"/>
    <mergeCell ref="L164:M164"/>
    <mergeCell ref="L162:M162"/>
    <mergeCell ref="AJ170:AK170"/>
    <mergeCell ref="AJ168:AK168"/>
    <mergeCell ref="AJ166:AK166"/>
    <mergeCell ref="AJ164:AK164"/>
    <mergeCell ref="AJ162:AK162"/>
    <mergeCell ref="R170:S170"/>
    <mergeCell ref="R168:S168"/>
    <mergeCell ref="R166:S166"/>
    <mergeCell ref="R164:S164"/>
    <mergeCell ref="R162:S162"/>
    <mergeCell ref="O170:P170"/>
    <mergeCell ref="O168:P168"/>
    <mergeCell ref="O166:P166"/>
    <mergeCell ref="O164:P164"/>
    <mergeCell ref="O162:P162"/>
    <mergeCell ref="AC169:AE169"/>
    <mergeCell ref="AF169:AH169"/>
    <mergeCell ref="AI169:AK169"/>
    <mergeCell ref="AC165:AE165"/>
    <mergeCell ref="AC167:AE167"/>
    <mergeCell ref="K167:M167"/>
    <mergeCell ref="N167:P167"/>
    <mergeCell ref="Q167:S167"/>
    <mergeCell ref="T167:V167"/>
    <mergeCell ref="W167:Y167"/>
    <mergeCell ref="AS170:AT170"/>
    <mergeCell ref="AS168:AT168"/>
    <mergeCell ref="AS166:AT166"/>
    <mergeCell ref="AS164:AT164"/>
    <mergeCell ref="AS162:AT162"/>
    <mergeCell ref="AA170:AB170"/>
    <mergeCell ref="AA168:AB168"/>
    <mergeCell ref="AA166:AB166"/>
    <mergeCell ref="AA164:AB164"/>
    <mergeCell ref="AA162:AB162"/>
    <mergeCell ref="X170:Y170"/>
    <mergeCell ref="X168:Y168"/>
    <mergeCell ref="X166:Y166"/>
    <mergeCell ref="X164:Y164"/>
    <mergeCell ref="X162:Y162"/>
    <mergeCell ref="AG170:AH170"/>
    <mergeCell ref="AG168:AH168"/>
    <mergeCell ref="AG164:AH164"/>
    <mergeCell ref="AG162:AH162"/>
    <mergeCell ref="AD170:AE170"/>
    <mergeCell ref="AD168:AE168"/>
    <mergeCell ref="AD166:AE166"/>
    <mergeCell ref="AD164:AE164"/>
    <mergeCell ref="AD162:AE162"/>
    <mergeCell ref="AL167:AN167"/>
    <mergeCell ref="AR165:AT165"/>
    <mergeCell ref="K165:M165"/>
    <mergeCell ref="AO167:AQ167"/>
    <mergeCell ref="AR167:AT167"/>
    <mergeCell ref="Z167:AB167"/>
    <mergeCell ref="AF165:AH165"/>
    <mergeCell ref="AI165:AK165"/>
    <mergeCell ref="AL165:AN165"/>
    <mergeCell ref="AO165:AQ165"/>
    <mergeCell ref="AG173:AH173"/>
    <mergeCell ref="AC174:AE174"/>
    <mergeCell ref="AC176:AE176"/>
    <mergeCell ref="AP168:AQ168"/>
    <mergeCell ref="AP166:AQ166"/>
    <mergeCell ref="AP164:AQ164"/>
    <mergeCell ref="AP162:AQ162"/>
    <mergeCell ref="AM170:AN170"/>
    <mergeCell ref="AM168:AN168"/>
    <mergeCell ref="AM166:AN166"/>
    <mergeCell ref="AM164:AN164"/>
    <mergeCell ref="AM162:AN162"/>
    <mergeCell ref="AS173:AT173"/>
    <mergeCell ref="AD173:AE173"/>
    <mergeCell ref="AA175:AB175"/>
    <mergeCell ref="AA173:AB173"/>
    <mergeCell ref="AJ175:AK175"/>
    <mergeCell ref="AJ173:AK173"/>
    <mergeCell ref="AG175:AH175"/>
    <mergeCell ref="AF167:AH167"/>
    <mergeCell ref="AI167:AK167"/>
    <mergeCell ref="AR176:AT176"/>
    <mergeCell ref="AR171:AT171"/>
    <mergeCell ref="U168:V168"/>
    <mergeCell ref="U166:V166"/>
    <mergeCell ref="U164:V164"/>
    <mergeCell ref="U162:V162"/>
    <mergeCell ref="AF176:AH176"/>
    <mergeCell ref="AI176:AK176"/>
    <mergeCell ref="AL176:AN176"/>
    <mergeCell ref="AO176:AQ176"/>
    <mergeCell ref="AC171:AE171"/>
    <mergeCell ref="AF171:AH171"/>
    <mergeCell ref="AI171:AK171"/>
    <mergeCell ref="AL171:AN171"/>
    <mergeCell ref="AO171:AQ171"/>
    <mergeCell ref="L177:M177"/>
    <mergeCell ref="L175:M175"/>
    <mergeCell ref="L173:M173"/>
    <mergeCell ref="AC181:AE181"/>
    <mergeCell ref="AF181:AH181"/>
    <mergeCell ref="AI181:AK181"/>
    <mergeCell ref="AL181:AN181"/>
    <mergeCell ref="K181:M181"/>
    <mergeCell ref="N181:P181"/>
    <mergeCell ref="Q181:S181"/>
    <mergeCell ref="AM180:AN180"/>
    <mergeCell ref="AP177:AQ177"/>
    <mergeCell ref="AP175:AQ175"/>
    <mergeCell ref="AP173:AQ173"/>
    <mergeCell ref="AM177:AN177"/>
    <mergeCell ref="R177:S177"/>
    <mergeCell ref="R175:S175"/>
    <mergeCell ref="R173:S173"/>
    <mergeCell ref="O177:P177"/>
    <mergeCell ref="O173:P173"/>
    <mergeCell ref="X177:Y177"/>
    <mergeCell ref="X175:Y175"/>
    <mergeCell ref="X173:Y173"/>
    <mergeCell ref="U177:V177"/>
    <mergeCell ref="U175:V175"/>
    <mergeCell ref="U173:V173"/>
    <mergeCell ref="AD177:AE177"/>
    <mergeCell ref="AD175:AE175"/>
    <mergeCell ref="AL190:AN190"/>
    <mergeCell ref="AO190:AQ190"/>
    <mergeCell ref="AR190:AT190"/>
    <mergeCell ref="AR188:AT188"/>
    <mergeCell ref="AC183:AE183"/>
    <mergeCell ref="AM191:AN191"/>
    <mergeCell ref="AM189:AN189"/>
    <mergeCell ref="U184:V184"/>
    <mergeCell ref="U182:V182"/>
    <mergeCell ref="U180:V180"/>
    <mergeCell ref="R184:S184"/>
    <mergeCell ref="R182:S182"/>
    <mergeCell ref="R180:S180"/>
    <mergeCell ref="AM175:AN175"/>
    <mergeCell ref="AM173:AN173"/>
    <mergeCell ref="AA180:AB180"/>
    <mergeCell ref="X184:Y184"/>
    <mergeCell ref="X182:Y182"/>
    <mergeCell ref="X180:Y180"/>
    <mergeCell ref="AJ184:AK184"/>
    <mergeCell ref="AJ182:AK182"/>
    <mergeCell ref="AJ180:AK180"/>
    <mergeCell ref="AG184:AH184"/>
    <mergeCell ref="AP184:AQ184"/>
    <mergeCell ref="AP182:AQ182"/>
    <mergeCell ref="AP180:AQ180"/>
    <mergeCell ref="AG182:AH182"/>
    <mergeCell ref="AG180:AH180"/>
    <mergeCell ref="AD184:AE184"/>
    <mergeCell ref="AD182:AE182"/>
    <mergeCell ref="AD180:AE180"/>
    <mergeCell ref="AA184:AB184"/>
    <mergeCell ref="AA182:AB182"/>
    <mergeCell ref="W188:Y188"/>
    <mergeCell ref="AC185:AE185"/>
    <mergeCell ref="AF185:AH185"/>
    <mergeCell ref="AI185:AK185"/>
    <mergeCell ref="AL185:AN185"/>
    <mergeCell ref="AO185:AQ185"/>
    <mergeCell ref="AR185:AT185"/>
    <mergeCell ref="AO181:AQ181"/>
    <mergeCell ref="AR181:AT181"/>
    <mergeCell ref="AF183:AH183"/>
    <mergeCell ref="AI183:AK183"/>
    <mergeCell ref="AL183:AN183"/>
    <mergeCell ref="AO183:AQ183"/>
    <mergeCell ref="AR183:AT183"/>
    <mergeCell ref="AJ191:AK191"/>
    <mergeCell ref="AJ189:AK189"/>
    <mergeCell ref="AJ187:AK187"/>
    <mergeCell ref="AS193:AT193"/>
    <mergeCell ref="AS191:AT191"/>
    <mergeCell ref="AS189:AT189"/>
    <mergeCell ref="AS187:AT187"/>
    <mergeCell ref="AP193:AQ193"/>
    <mergeCell ref="AP191:AQ191"/>
    <mergeCell ref="AP189:AQ189"/>
    <mergeCell ref="AP187:AQ187"/>
    <mergeCell ref="O193:P193"/>
    <mergeCell ref="O191:P191"/>
    <mergeCell ref="O189:P189"/>
    <mergeCell ref="O187:P187"/>
    <mergeCell ref="U193:V193"/>
    <mergeCell ref="U191:V191"/>
    <mergeCell ref="U189:V189"/>
    <mergeCell ref="U187:V187"/>
    <mergeCell ref="R193:S193"/>
    <mergeCell ref="R191:S191"/>
    <mergeCell ref="R189:S189"/>
    <mergeCell ref="R187:S187"/>
    <mergeCell ref="AF192:AH192"/>
    <mergeCell ref="AI192:AK192"/>
    <mergeCell ref="AL192:AN192"/>
    <mergeCell ref="AO192:AQ192"/>
    <mergeCell ref="AR192:AT192"/>
    <mergeCell ref="AA191:AB191"/>
    <mergeCell ref="AA189:AB189"/>
    <mergeCell ref="AA187:AB187"/>
    <mergeCell ref="X191:Y191"/>
    <mergeCell ref="T197:V197"/>
    <mergeCell ref="W197:Y197"/>
    <mergeCell ref="AG193:AH193"/>
    <mergeCell ref="AG191:AH191"/>
    <mergeCell ref="AG189:AH189"/>
    <mergeCell ref="AG187:AH187"/>
    <mergeCell ref="AD193:AE193"/>
    <mergeCell ref="AD191:AE191"/>
    <mergeCell ref="AD189:AE189"/>
    <mergeCell ref="AD187:AE187"/>
    <mergeCell ref="L193:M193"/>
    <mergeCell ref="L191:M191"/>
    <mergeCell ref="L189:M189"/>
    <mergeCell ref="L187:M187"/>
    <mergeCell ref="K188:M188"/>
    <mergeCell ref="N188:P188"/>
    <mergeCell ref="Q188:S188"/>
    <mergeCell ref="T188:V188"/>
    <mergeCell ref="AD196:AE196"/>
    <mergeCell ref="K192:M192"/>
    <mergeCell ref="N192:P192"/>
    <mergeCell ref="Q192:S192"/>
    <mergeCell ref="T192:V192"/>
    <mergeCell ref="W192:Y192"/>
    <mergeCell ref="Z192:AB192"/>
    <mergeCell ref="AC192:AE192"/>
    <mergeCell ref="AF197:AH197"/>
    <mergeCell ref="X189:Y189"/>
    <mergeCell ref="X187:Y187"/>
    <mergeCell ref="K190:M190"/>
    <mergeCell ref="N190:P190"/>
    <mergeCell ref="Q190:S190"/>
    <mergeCell ref="AI197:AK197"/>
    <mergeCell ref="AL197:AN197"/>
    <mergeCell ref="AO197:AQ197"/>
    <mergeCell ref="AR201:AT201"/>
    <mergeCell ref="Z201:AB201"/>
    <mergeCell ref="AC201:AE201"/>
    <mergeCell ref="AF201:AH201"/>
    <mergeCell ref="AI201:AK201"/>
    <mergeCell ref="AL201:AN201"/>
    <mergeCell ref="AO201:AQ201"/>
    <mergeCell ref="AF199:AH199"/>
    <mergeCell ref="AI199:AK199"/>
    <mergeCell ref="AP198:AQ198"/>
    <mergeCell ref="AP196:AQ196"/>
    <mergeCell ref="AM202:AN202"/>
    <mergeCell ref="X193:Y193"/>
    <mergeCell ref="AA193:AB193"/>
    <mergeCell ref="AM193:AN193"/>
    <mergeCell ref="AL199:AN199"/>
    <mergeCell ref="AO199:AQ199"/>
    <mergeCell ref="AR199:AT199"/>
    <mergeCell ref="AJ193:AK193"/>
    <mergeCell ref="L202:M202"/>
    <mergeCell ref="L200:M200"/>
    <mergeCell ref="L198:M198"/>
    <mergeCell ref="O196:P196"/>
    <mergeCell ref="L196:M196"/>
    <mergeCell ref="AS202:AT202"/>
    <mergeCell ref="AS200:AT200"/>
    <mergeCell ref="AS198:AT198"/>
    <mergeCell ref="AS196:AT196"/>
    <mergeCell ref="AP202:AQ202"/>
    <mergeCell ref="R202:S202"/>
    <mergeCell ref="R200:S200"/>
    <mergeCell ref="R198:S198"/>
    <mergeCell ref="R196:S196"/>
    <mergeCell ref="O198:P198"/>
    <mergeCell ref="O200:P200"/>
    <mergeCell ref="O202:P202"/>
    <mergeCell ref="X202:Y202"/>
    <mergeCell ref="X200:Y200"/>
    <mergeCell ref="X198:Y198"/>
    <mergeCell ref="X196:Y196"/>
    <mergeCell ref="U202:V202"/>
    <mergeCell ref="U200:V200"/>
    <mergeCell ref="U198:V198"/>
    <mergeCell ref="U196:V196"/>
    <mergeCell ref="AD202:AE202"/>
    <mergeCell ref="AA202:AB202"/>
    <mergeCell ref="AA200:AB200"/>
    <mergeCell ref="AA198:AB198"/>
    <mergeCell ref="AA196:AB196"/>
    <mergeCell ref="AR197:AT197"/>
    <mergeCell ref="AJ202:AK202"/>
    <mergeCell ref="L213:M213"/>
    <mergeCell ref="L211:M211"/>
    <mergeCell ref="L209:M209"/>
    <mergeCell ref="L207:M207"/>
    <mergeCell ref="L205:M205"/>
    <mergeCell ref="O215:P215"/>
    <mergeCell ref="O213:P213"/>
    <mergeCell ref="O211:P211"/>
    <mergeCell ref="O209:P209"/>
    <mergeCell ref="O207:P207"/>
    <mergeCell ref="O205:P205"/>
    <mergeCell ref="R215:S215"/>
    <mergeCell ref="R213:S213"/>
    <mergeCell ref="R211:S211"/>
    <mergeCell ref="R209:S209"/>
    <mergeCell ref="R207:S207"/>
    <mergeCell ref="R205:S205"/>
    <mergeCell ref="K214:M214"/>
    <mergeCell ref="N214:P214"/>
    <mergeCell ref="Q214:S214"/>
    <mergeCell ref="L215:M215"/>
    <mergeCell ref="T214:V214"/>
    <mergeCell ref="W214:Y214"/>
    <mergeCell ref="AS209:AT209"/>
    <mergeCell ref="AS207:AT207"/>
    <mergeCell ref="AS205:AT205"/>
    <mergeCell ref="AD215:AE215"/>
    <mergeCell ref="AD213:AE213"/>
    <mergeCell ref="AD211:AE211"/>
    <mergeCell ref="AD209:AE209"/>
    <mergeCell ref="AD207:AE207"/>
    <mergeCell ref="AD205:AE205"/>
    <mergeCell ref="AG215:AH215"/>
    <mergeCell ref="AG213:AH213"/>
    <mergeCell ref="AG211:AH211"/>
    <mergeCell ref="AG209:AH209"/>
    <mergeCell ref="AG207:AH207"/>
    <mergeCell ref="AG205:AH205"/>
    <mergeCell ref="AJ215:AK215"/>
    <mergeCell ref="AJ213:AK213"/>
    <mergeCell ref="AJ211:AK211"/>
    <mergeCell ref="AJ209:AK209"/>
    <mergeCell ref="AJ207:AK207"/>
    <mergeCell ref="AJ205:AK205"/>
    <mergeCell ref="AR214:AT214"/>
    <mergeCell ref="AC214:AE214"/>
    <mergeCell ref="AF214:AH214"/>
    <mergeCell ref="AI214:AK214"/>
    <mergeCell ref="AL214:AN214"/>
    <mergeCell ref="AM215:AN215"/>
    <mergeCell ref="AM213:AN213"/>
    <mergeCell ref="AM211:AN211"/>
    <mergeCell ref="AM209:AN209"/>
    <mergeCell ref="AM207:AN207"/>
    <mergeCell ref="AP215:AQ215"/>
    <mergeCell ref="AP213:AQ213"/>
    <mergeCell ref="AP211:AQ211"/>
    <mergeCell ref="AP209:AQ209"/>
    <mergeCell ref="AP207:AQ207"/>
    <mergeCell ref="AA218:AB218"/>
    <mergeCell ref="AG218:AH218"/>
    <mergeCell ref="AD228:AE228"/>
    <mergeCell ref="AD226:AE226"/>
    <mergeCell ref="AD224:AE224"/>
    <mergeCell ref="AD222:AE222"/>
    <mergeCell ref="AD220:AE220"/>
    <mergeCell ref="AD218:AE218"/>
    <mergeCell ref="AJ226:AK226"/>
    <mergeCell ref="AJ224:AK224"/>
    <mergeCell ref="Z214:AB214"/>
    <mergeCell ref="AL223:AN223"/>
    <mergeCell ref="AO223:AQ223"/>
    <mergeCell ref="AL219:AN219"/>
    <mergeCell ref="AO219:AQ219"/>
    <mergeCell ref="AL210:AN210"/>
    <mergeCell ref="AO210:AQ210"/>
    <mergeCell ref="AM222:AN222"/>
    <mergeCell ref="AM220:AN220"/>
    <mergeCell ref="AM218:AN218"/>
    <mergeCell ref="AJ228:AK228"/>
    <mergeCell ref="AM228:AN228"/>
    <mergeCell ref="AM226:AN226"/>
    <mergeCell ref="AM224:AN224"/>
    <mergeCell ref="U215:V215"/>
    <mergeCell ref="U213:V213"/>
    <mergeCell ref="U211:V211"/>
    <mergeCell ref="U209:V209"/>
    <mergeCell ref="U207:V207"/>
    <mergeCell ref="U205:V205"/>
    <mergeCell ref="X215:Y215"/>
    <mergeCell ref="X213:Y213"/>
    <mergeCell ref="X211:Y211"/>
    <mergeCell ref="X209:Y209"/>
    <mergeCell ref="X207:Y207"/>
    <mergeCell ref="X205:Y205"/>
    <mergeCell ref="AA215:AB215"/>
    <mergeCell ref="AA213:AB213"/>
    <mergeCell ref="L228:M228"/>
    <mergeCell ref="L226:M226"/>
    <mergeCell ref="L224:M224"/>
    <mergeCell ref="L222:M222"/>
    <mergeCell ref="L220:M220"/>
    <mergeCell ref="L218:M218"/>
    <mergeCell ref="O228:P228"/>
    <mergeCell ref="O226:P226"/>
    <mergeCell ref="O224:P224"/>
    <mergeCell ref="O222:P222"/>
    <mergeCell ref="O220:P220"/>
    <mergeCell ref="O218:P218"/>
    <mergeCell ref="R228:S228"/>
    <mergeCell ref="R226:S226"/>
    <mergeCell ref="R224:S224"/>
    <mergeCell ref="R222:S222"/>
    <mergeCell ref="R220:S220"/>
    <mergeCell ref="U228:V228"/>
    <mergeCell ref="X220:Y220"/>
    <mergeCell ref="X218:Y218"/>
    <mergeCell ref="AA228:AB228"/>
    <mergeCell ref="AA226:AB226"/>
    <mergeCell ref="AA224:AB224"/>
    <mergeCell ref="AA222:AB222"/>
    <mergeCell ref="U226:V226"/>
    <mergeCell ref="AV22:AX23"/>
    <mergeCell ref="AV20:AX21"/>
    <mergeCell ref="AV18:AX19"/>
    <mergeCell ref="AV16:AX17"/>
    <mergeCell ref="AV14:AX15"/>
    <mergeCell ref="AP233:AQ233"/>
    <mergeCell ref="AP231:AQ231"/>
    <mergeCell ref="AS233:AT233"/>
    <mergeCell ref="AS231:AT231"/>
    <mergeCell ref="AG233:AH233"/>
    <mergeCell ref="AG231:AH231"/>
    <mergeCell ref="AJ233:AK233"/>
    <mergeCell ref="AJ231:AK231"/>
    <mergeCell ref="AM233:AN233"/>
    <mergeCell ref="AM231:AN231"/>
    <mergeCell ref="AS218:AT218"/>
    <mergeCell ref="AP218:AQ218"/>
    <mergeCell ref="AP220:AQ220"/>
    <mergeCell ref="AP222:AQ222"/>
    <mergeCell ref="AP224:AQ224"/>
    <mergeCell ref="AP226:AQ226"/>
    <mergeCell ref="AS228:AT228"/>
    <mergeCell ref="AS226:AT226"/>
    <mergeCell ref="AS224:AT224"/>
    <mergeCell ref="AS222:AT222"/>
    <mergeCell ref="AS220:AT220"/>
    <mergeCell ref="AP228:AQ228"/>
    <mergeCell ref="AS215:AT215"/>
    <mergeCell ref="AS213:AT213"/>
    <mergeCell ref="AI219:AK219"/>
    <mergeCell ref="AP205:AQ205"/>
    <mergeCell ref="AO214:AQ214"/>
    <mergeCell ref="AV58:AX59"/>
    <mergeCell ref="AV60:AX61"/>
    <mergeCell ref="AV63:AX64"/>
    <mergeCell ref="AV52:AX53"/>
    <mergeCell ref="AV54:AX55"/>
    <mergeCell ref="AV56:AX57"/>
    <mergeCell ref="AV46:AX47"/>
    <mergeCell ref="AV48:AX49"/>
    <mergeCell ref="AV50:AX51"/>
    <mergeCell ref="AV39:AX40"/>
    <mergeCell ref="AV42:AX43"/>
    <mergeCell ref="AV44:AX45"/>
    <mergeCell ref="AV72:AX73"/>
    <mergeCell ref="AV74:AX75"/>
    <mergeCell ref="AV76:AX77"/>
    <mergeCell ref="AV65:AX66"/>
    <mergeCell ref="AV67:AX68"/>
    <mergeCell ref="AV69:AX70"/>
    <mergeCell ref="AV134:AX135"/>
    <mergeCell ref="AV136:AX137"/>
    <mergeCell ref="AV139:AX140"/>
    <mergeCell ref="AV128:AX129"/>
    <mergeCell ref="AV130:AX131"/>
    <mergeCell ref="AV132:AX133"/>
    <mergeCell ref="AV122:AX123"/>
    <mergeCell ref="AV30:AX31"/>
    <mergeCell ref="AV28:AX29"/>
    <mergeCell ref="AA220:AB220"/>
    <mergeCell ref="AV26:AX27"/>
    <mergeCell ref="AV24:AX25"/>
    <mergeCell ref="AF212:AH212"/>
    <mergeCell ref="AI212:AK212"/>
    <mergeCell ref="AL212:AN212"/>
    <mergeCell ref="AO212:AQ212"/>
    <mergeCell ref="AR212:AT212"/>
    <mergeCell ref="AJ200:AK200"/>
    <mergeCell ref="AJ198:AK198"/>
    <mergeCell ref="AJ196:AK196"/>
    <mergeCell ref="AG202:AH202"/>
    <mergeCell ref="AG200:AH200"/>
    <mergeCell ref="AG198:AH198"/>
    <mergeCell ref="AG196:AH196"/>
    <mergeCell ref="AP200:AQ200"/>
    <mergeCell ref="Z197:AB197"/>
    <mergeCell ref="AC197:AE197"/>
    <mergeCell ref="AV97:AX98"/>
    <mergeCell ref="AV99:AX100"/>
    <mergeCell ref="AV101:AX102"/>
    <mergeCell ref="AV90:AX91"/>
    <mergeCell ref="AV93:AX94"/>
    <mergeCell ref="AV95:AX96"/>
    <mergeCell ref="AV84:AX85"/>
    <mergeCell ref="AV86:AX87"/>
    <mergeCell ref="AV88:AX89"/>
    <mergeCell ref="AV78:AX79"/>
    <mergeCell ref="AV80:AX81"/>
    <mergeCell ref="AV82:AX83"/>
    <mergeCell ref="AV124:AX125"/>
    <mergeCell ref="AV126:AX127"/>
    <mergeCell ref="AV115:AX116"/>
    <mergeCell ref="AV117:AX118"/>
    <mergeCell ref="AV119:AX120"/>
    <mergeCell ref="AV109:AX110"/>
    <mergeCell ref="AV111:AX112"/>
    <mergeCell ref="AV113:AX114"/>
    <mergeCell ref="AV103:AX104"/>
    <mergeCell ref="AV105:AX106"/>
    <mergeCell ref="AV107:AX108"/>
    <mergeCell ref="AV177:AX178"/>
    <mergeCell ref="AV180:AX181"/>
    <mergeCell ref="AV168:AX169"/>
    <mergeCell ref="AV170:AX171"/>
    <mergeCell ref="AV173:AX174"/>
    <mergeCell ref="AV162:AX163"/>
    <mergeCell ref="AV164:AX165"/>
    <mergeCell ref="AV166:AX167"/>
    <mergeCell ref="AV154:AX155"/>
    <mergeCell ref="AV157:AX158"/>
    <mergeCell ref="AV159:AX160"/>
    <mergeCell ref="AV147:AX148"/>
    <mergeCell ref="AV149:AX150"/>
    <mergeCell ref="AV152:AX153"/>
    <mergeCell ref="AV141:AX142"/>
    <mergeCell ref="AV143:AX144"/>
    <mergeCell ref="AV145:AX146"/>
    <mergeCell ref="N54:P55"/>
    <mergeCell ref="AV12:AX13"/>
    <mergeCell ref="AV10:AX11"/>
    <mergeCell ref="AV8:AX9"/>
    <mergeCell ref="AV33:AX34"/>
    <mergeCell ref="AV35:AX36"/>
    <mergeCell ref="AV37:AX38"/>
    <mergeCell ref="AV228:AX229"/>
    <mergeCell ref="AV231:AX232"/>
    <mergeCell ref="AV233:AX234"/>
    <mergeCell ref="AV222:AX223"/>
    <mergeCell ref="AV224:AX225"/>
    <mergeCell ref="AV226:AX227"/>
    <mergeCell ref="AV215:AX216"/>
    <mergeCell ref="AV218:AX219"/>
    <mergeCell ref="AV220:AX221"/>
    <mergeCell ref="AV209:AX210"/>
    <mergeCell ref="AV211:AX212"/>
    <mergeCell ref="AV213:AX214"/>
    <mergeCell ref="AV202:AX203"/>
    <mergeCell ref="AV205:AX206"/>
    <mergeCell ref="AV207:AX208"/>
    <mergeCell ref="AV196:AX197"/>
    <mergeCell ref="AV198:AX199"/>
    <mergeCell ref="AV200:AX201"/>
    <mergeCell ref="AV189:AX190"/>
    <mergeCell ref="AV191:AX192"/>
    <mergeCell ref="AV193:AX194"/>
    <mergeCell ref="AV182:AX183"/>
    <mergeCell ref="AV184:AX185"/>
    <mergeCell ref="AV187:AX188"/>
    <mergeCell ref="AV175:AX176"/>
    <mergeCell ref="B180:B185"/>
    <mergeCell ref="B187:B194"/>
    <mergeCell ref="B196:B203"/>
    <mergeCell ref="B205:B216"/>
    <mergeCell ref="B218:B229"/>
    <mergeCell ref="B231:B234"/>
    <mergeCell ref="B122:B137"/>
    <mergeCell ref="B139:B150"/>
    <mergeCell ref="B152:B155"/>
    <mergeCell ref="B157:B160"/>
    <mergeCell ref="B162:B171"/>
    <mergeCell ref="B173:B178"/>
    <mergeCell ref="B33:B40"/>
    <mergeCell ref="B42:B61"/>
    <mergeCell ref="B63:B70"/>
    <mergeCell ref="B72:B91"/>
    <mergeCell ref="B93:B120"/>
  </mergeCell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126" t="s">
        <v>0</v>
      </c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</row>
    <row r="3" spans="2:50" ht="23.25" x14ac:dyDescent="0.35">
      <c r="B3" s="127"/>
      <c r="C3" s="128"/>
      <c r="D3" s="131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32"/>
      <c r="AX3" s="133"/>
    </row>
    <row r="4" spans="2:50" ht="23.25" x14ac:dyDescent="0.35">
      <c r="B4" s="129"/>
      <c r="C4" s="130"/>
      <c r="D4" s="136" t="s">
        <v>2</v>
      </c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8"/>
      <c r="AX4" s="134"/>
    </row>
    <row r="5" spans="2:50" ht="24" thickBot="1" x14ac:dyDescent="0.4">
      <c r="B5" s="129"/>
      <c r="C5" s="130"/>
      <c r="D5" s="139" t="s">
        <v>272</v>
      </c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1"/>
      <c r="AX5" s="135"/>
    </row>
    <row r="6" spans="2:50" x14ac:dyDescent="0.25">
      <c r="B6" s="125" t="s">
        <v>3</v>
      </c>
      <c r="C6" s="124" t="s">
        <v>4</v>
      </c>
      <c r="D6" s="124" t="s">
        <v>5</v>
      </c>
      <c r="E6" s="3"/>
      <c r="F6" s="124" t="s">
        <v>6</v>
      </c>
      <c r="G6" s="4"/>
      <c r="H6" s="124" t="s">
        <v>7</v>
      </c>
      <c r="I6" s="124" t="s">
        <v>8</v>
      </c>
      <c r="K6" s="124" t="s">
        <v>9</v>
      </c>
      <c r="L6" s="124"/>
      <c r="M6" s="124"/>
      <c r="N6" s="123" t="s">
        <v>10</v>
      </c>
      <c r="O6" s="123"/>
      <c r="P6" s="123"/>
      <c r="Q6" s="123" t="s">
        <v>11</v>
      </c>
      <c r="R6" s="123"/>
      <c r="S6" s="123"/>
      <c r="T6" s="123" t="s">
        <v>12</v>
      </c>
      <c r="U6" s="123"/>
      <c r="V6" s="123"/>
      <c r="W6" s="123" t="s">
        <v>13</v>
      </c>
      <c r="X6" s="123"/>
      <c r="Y6" s="123"/>
      <c r="Z6" s="123" t="s">
        <v>14</v>
      </c>
      <c r="AA6" s="123"/>
      <c r="AB6" s="123"/>
      <c r="AC6" s="123" t="s">
        <v>15</v>
      </c>
      <c r="AD6" s="123"/>
      <c r="AE6" s="123"/>
      <c r="AF6" s="123" t="s">
        <v>16</v>
      </c>
      <c r="AG6" s="123"/>
      <c r="AH6" s="123"/>
      <c r="AI6" s="123" t="s">
        <v>17</v>
      </c>
      <c r="AJ6" s="123"/>
      <c r="AK6" s="123"/>
      <c r="AL6" s="123" t="s">
        <v>18</v>
      </c>
      <c r="AM6" s="123"/>
      <c r="AN6" s="123"/>
      <c r="AO6" s="123" t="s">
        <v>19</v>
      </c>
      <c r="AP6" s="123"/>
      <c r="AQ6" s="123"/>
      <c r="AR6" s="123" t="s">
        <v>20</v>
      </c>
      <c r="AS6" s="123"/>
      <c r="AT6" s="123"/>
      <c r="AV6" s="116" t="s">
        <v>21</v>
      </c>
      <c r="AW6" s="117"/>
      <c r="AX6" s="118"/>
    </row>
    <row r="7" spans="2:50" ht="15.75" x14ac:dyDescent="0.25">
      <c r="B7" s="125"/>
      <c r="C7" s="124"/>
      <c r="D7" s="124"/>
      <c r="E7" s="3"/>
      <c r="F7" s="124"/>
      <c r="G7" s="4"/>
      <c r="H7" s="124"/>
      <c r="I7" s="124"/>
      <c r="K7" s="5" t="s">
        <v>22</v>
      </c>
      <c r="L7" s="70" t="s">
        <v>23</v>
      </c>
      <c r="M7" s="70"/>
      <c r="N7" s="6" t="s">
        <v>22</v>
      </c>
      <c r="O7" s="122" t="s">
        <v>23</v>
      </c>
      <c r="P7" s="122"/>
      <c r="Q7" s="6" t="s">
        <v>22</v>
      </c>
      <c r="R7" s="115" t="s">
        <v>23</v>
      </c>
      <c r="S7" s="115"/>
      <c r="T7" s="6" t="s">
        <v>22</v>
      </c>
      <c r="U7" s="115" t="s">
        <v>23</v>
      </c>
      <c r="V7" s="115"/>
      <c r="W7" s="6" t="s">
        <v>22</v>
      </c>
      <c r="X7" s="115" t="s">
        <v>23</v>
      </c>
      <c r="Y7" s="115"/>
      <c r="Z7" s="6" t="s">
        <v>22</v>
      </c>
      <c r="AA7" s="115" t="s">
        <v>23</v>
      </c>
      <c r="AB7" s="115"/>
      <c r="AC7" s="6" t="s">
        <v>22</v>
      </c>
      <c r="AD7" s="122" t="s">
        <v>23</v>
      </c>
      <c r="AE7" s="122"/>
      <c r="AF7" s="6" t="s">
        <v>22</v>
      </c>
      <c r="AG7" s="115" t="s">
        <v>23</v>
      </c>
      <c r="AH7" s="115"/>
      <c r="AI7" s="6" t="s">
        <v>22</v>
      </c>
      <c r="AJ7" s="115" t="s">
        <v>23</v>
      </c>
      <c r="AK7" s="115"/>
      <c r="AL7" s="6" t="s">
        <v>22</v>
      </c>
      <c r="AM7" s="115" t="s">
        <v>23</v>
      </c>
      <c r="AN7" s="115"/>
      <c r="AO7" s="6" t="s">
        <v>22</v>
      </c>
      <c r="AP7" s="115" t="s">
        <v>23</v>
      </c>
      <c r="AQ7" s="115"/>
      <c r="AR7" s="6" t="s">
        <v>22</v>
      </c>
      <c r="AS7" s="115" t="s">
        <v>23</v>
      </c>
      <c r="AT7" s="115"/>
      <c r="AV7" s="119"/>
      <c r="AW7" s="120"/>
      <c r="AX7" s="121"/>
    </row>
    <row r="8" spans="2:50" ht="18" customHeight="1" x14ac:dyDescent="0.25">
      <c r="B8" s="62" t="s">
        <v>24</v>
      </c>
      <c r="C8" s="72">
        <v>1</v>
      </c>
      <c r="D8" s="97" t="s">
        <v>25</v>
      </c>
      <c r="F8" s="97" t="s">
        <v>26</v>
      </c>
      <c r="H8" s="77" t="s">
        <v>27</v>
      </c>
      <c r="I8" s="78" t="s">
        <v>28</v>
      </c>
      <c r="K8" s="7"/>
      <c r="L8" s="53"/>
      <c r="M8" s="53"/>
      <c r="N8" s="7"/>
      <c r="O8" s="53"/>
      <c r="P8" s="53"/>
      <c r="Q8" s="7"/>
      <c r="R8" s="53"/>
      <c r="S8" s="53"/>
      <c r="T8" s="7"/>
      <c r="U8" s="53"/>
      <c r="V8" s="53"/>
      <c r="W8" s="7"/>
      <c r="X8" s="53"/>
      <c r="Y8" s="53"/>
      <c r="Z8" s="7"/>
      <c r="AA8" s="53"/>
      <c r="AB8" s="53"/>
      <c r="AC8" s="7"/>
      <c r="AD8" s="53"/>
      <c r="AE8" s="53"/>
      <c r="AF8" s="7"/>
      <c r="AG8" s="53"/>
      <c r="AH8" s="53"/>
      <c r="AI8" s="7"/>
      <c r="AJ8" s="53"/>
      <c r="AK8" s="53"/>
      <c r="AL8" s="7"/>
      <c r="AM8" s="54"/>
      <c r="AN8" s="55"/>
      <c r="AO8" s="7"/>
      <c r="AP8" s="54"/>
      <c r="AQ8" s="55"/>
      <c r="AR8" s="7"/>
      <c r="AS8" s="54"/>
      <c r="AT8" s="55"/>
      <c r="AV8" s="56"/>
      <c r="AW8" s="57"/>
      <c r="AX8" s="58"/>
    </row>
    <row r="9" spans="2:50" ht="18" customHeight="1" x14ac:dyDescent="0.25">
      <c r="B9" s="62"/>
      <c r="C9" s="72"/>
      <c r="D9" s="97"/>
      <c r="F9" s="97"/>
      <c r="H9" s="77"/>
      <c r="I9" s="78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V9" s="59"/>
      <c r="AW9" s="60"/>
      <c r="AX9" s="61"/>
    </row>
    <row r="10" spans="2:50" ht="18" customHeight="1" x14ac:dyDescent="0.25">
      <c r="B10" s="62"/>
      <c r="C10" s="72">
        <v>2</v>
      </c>
      <c r="D10" s="97" t="s">
        <v>29</v>
      </c>
      <c r="F10" s="97" t="s">
        <v>30</v>
      </c>
      <c r="H10" s="77" t="s">
        <v>31</v>
      </c>
      <c r="I10" s="78" t="s">
        <v>28</v>
      </c>
      <c r="K10" s="7"/>
      <c r="L10" s="53"/>
      <c r="M10" s="53"/>
      <c r="N10" s="7"/>
      <c r="O10" s="53"/>
      <c r="P10" s="53"/>
      <c r="Q10" s="7"/>
      <c r="R10" s="53"/>
      <c r="S10" s="53"/>
      <c r="T10" s="7"/>
      <c r="U10" s="53"/>
      <c r="V10" s="53"/>
      <c r="W10" s="7"/>
      <c r="X10" s="53"/>
      <c r="Y10" s="53"/>
      <c r="Z10" s="7"/>
      <c r="AA10" s="53"/>
      <c r="AB10" s="53"/>
      <c r="AC10" s="7"/>
      <c r="AD10" s="53"/>
      <c r="AE10" s="53"/>
      <c r="AF10" s="7"/>
      <c r="AG10" s="53"/>
      <c r="AH10" s="53"/>
      <c r="AI10" s="7"/>
      <c r="AJ10" s="53"/>
      <c r="AK10" s="53"/>
      <c r="AL10" s="7"/>
      <c r="AM10" s="54"/>
      <c r="AN10" s="55"/>
      <c r="AO10" s="7"/>
      <c r="AP10" s="54"/>
      <c r="AQ10" s="55"/>
      <c r="AR10" s="7"/>
      <c r="AS10" s="54"/>
      <c r="AT10" s="55"/>
      <c r="AV10" s="56"/>
      <c r="AW10" s="57"/>
      <c r="AX10" s="58"/>
    </row>
    <row r="11" spans="2:50" ht="18" customHeight="1" x14ac:dyDescent="0.25">
      <c r="B11" s="62"/>
      <c r="C11" s="72"/>
      <c r="D11" s="97"/>
      <c r="F11" s="97"/>
      <c r="H11" s="77"/>
      <c r="I11" s="78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V11" s="59"/>
      <c r="AW11" s="60"/>
      <c r="AX11" s="61"/>
    </row>
    <row r="12" spans="2:50" ht="23.25" customHeight="1" x14ac:dyDescent="0.25">
      <c r="B12" s="62"/>
      <c r="C12" s="109">
        <v>3</v>
      </c>
      <c r="D12" s="103" t="s">
        <v>32</v>
      </c>
      <c r="F12" s="103" t="s">
        <v>33</v>
      </c>
      <c r="H12" s="66"/>
      <c r="I12" s="67" t="s">
        <v>28</v>
      </c>
      <c r="K12" s="7"/>
      <c r="L12" s="53"/>
      <c r="M12" s="53"/>
      <c r="N12" s="7"/>
      <c r="O12" s="53"/>
      <c r="P12" s="53"/>
      <c r="Q12" s="7"/>
      <c r="R12" s="53"/>
      <c r="S12" s="53"/>
      <c r="T12" s="7"/>
      <c r="U12" s="53"/>
      <c r="V12" s="53"/>
      <c r="W12" s="7"/>
      <c r="X12" s="53"/>
      <c r="Y12" s="53"/>
      <c r="Z12" s="7"/>
      <c r="AA12" s="53"/>
      <c r="AB12" s="53"/>
      <c r="AC12" s="7"/>
      <c r="AD12" s="53"/>
      <c r="AE12" s="53"/>
      <c r="AF12" s="7"/>
      <c r="AG12" s="53"/>
      <c r="AH12" s="53"/>
      <c r="AI12" s="7"/>
      <c r="AJ12" s="53"/>
      <c r="AK12" s="53"/>
      <c r="AL12" s="7"/>
      <c r="AM12" s="54"/>
      <c r="AN12" s="55"/>
      <c r="AO12" s="7"/>
      <c r="AP12" s="54"/>
      <c r="AQ12" s="55"/>
      <c r="AR12" s="7"/>
      <c r="AS12" s="54"/>
      <c r="AT12" s="55"/>
      <c r="AV12" s="56"/>
      <c r="AW12" s="57"/>
      <c r="AX12" s="58"/>
    </row>
    <row r="13" spans="2:50" ht="23.25" customHeight="1" x14ac:dyDescent="0.25">
      <c r="B13" s="62"/>
      <c r="C13" s="109"/>
      <c r="D13" s="103"/>
      <c r="F13" s="103"/>
      <c r="H13" s="66"/>
      <c r="I13" s="67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V13" s="59"/>
      <c r="AW13" s="60"/>
      <c r="AX13" s="61"/>
    </row>
    <row r="14" spans="2:50" ht="18" customHeight="1" x14ac:dyDescent="0.25">
      <c r="B14" s="62"/>
      <c r="C14" s="109">
        <v>4</v>
      </c>
      <c r="D14" s="103" t="s">
        <v>34</v>
      </c>
      <c r="F14" s="103" t="s">
        <v>35</v>
      </c>
      <c r="H14" s="66"/>
      <c r="I14" s="67" t="s">
        <v>28</v>
      </c>
      <c r="K14" s="7"/>
      <c r="L14" s="53"/>
      <c r="M14" s="53"/>
      <c r="N14" s="7"/>
      <c r="O14" s="53"/>
      <c r="P14" s="53"/>
      <c r="Q14" s="7"/>
      <c r="R14" s="53"/>
      <c r="S14" s="53"/>
      <c r="T14" s="7"/>
      <c r="U14" s="53"/>
      <c r="V14" s="53"/>
      <c r="W14" s="7"/>
      <c r="X14" s="53"/>
      <c r="Y14" s="53"/>
      <c r="Z14" s="7"/>
      <c r="AA14" s="53"/>
      <c r="AB14" s="53"/>
      <c r="AC14" s="7"/>
      <c r="AD14" s="53"/>
      <c r="AE14" s="53"/>
      <c r="AF14" s="7"/>
      <c r="AG14" s="53"/>
      <c r="AH14" s="53"/>
      <c r="AI14" s="7"/>
      <c r="AJ14" s="53"/>
      <c r="AK14" s="53"/>
      <c r="AL14" s="7"/>
      <c r="AM14" s="54"/>
      <c r="AN14" s="55"/>
      <c r="AO14" s="7"/>
      <c r="AP14" s="54"/>
      <c r="AQ14" s="55"/>
      <c r="AR14" s="7"/>
      <c r="AS14" s="54"/>
      <c r="AT14" s="55"/>
      <c r="AV14" s="56"/>
      <c r="AW14" s="57"/>
      <c r="AX14" s="58"/>
    </row>
    <row r="15" spans="2:50" ht="18" customHeight="1" x14ac:dyDescent="0.25">
      <c r="B15" s="62"/>
      <c r="C15" s="109"/>
      <c r="D15" s="103"/>
      <c r="F15" s="103"/>
      <c r="H15" s="66"/>
      <c r="I15" s="67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V15" s="59"/>
      <c r="AW15" s="60"/>
      <c r="AX15" s="61"/>
    </row>
    <row r="16" spans="2:50" ht="18" customHeight="1" x14ac:dyDescent="0.25">
      <c r="B16" s="62"/>
      <c r="C16" s="72">
        <v>5</v>
      </c>
      <c r="D16" s="97" t="s">
        <v>36</v>
      </c>
      <c r="F16" s="97" t="s">
        <v>37</v>
      </c>
      <c r="H16" s="77" t="s">
        <v>27</v>
      </c>
      <c r="I16" s="78" t="s">
        <v>38</v>
      </c>
      <c r="K16" s="7"/>
      <c r="L16" s="53"/>
      <c r="M16" s="53"/>
      <c r="N16" s="7"/>
      <c r="O16" s="53"/>
      <c r="P16" s="53"/>
      <c r="Q16" s="7"/>
      <c r="R16" s="53"/>
      <c r="S16" s="53"/>
      <c r="T16" s="7"/>
      <c r="U16" s="53"/>
      <c r="V16" s="53"/>
      <c r="W16" s="7"/>
      <c r="X16" s="53"/>
      <c r="Y16" s="53"/>
      <c r="Z16" s="7"/>
      <c r="AA16" s="53"/>
      <c r="AB16" s="53"/>
      <c r="AC16" s="7"/>
      <c r="AD16" s="53"/>
      <c r="AE16" s="53"/>
      <c r="AF16" s="7"/>
      <c r="AG16" s="53"/>
      <c r="AH16" s="53"/>
      <c r="AI16" s="7"/>
      <c r="AJ16" s="53"/>
      <c r="AK16" s="53"/>
      <c r="AL16" s="7"/>
      <c r="AM16" s="54"/>
      <c r="AN16" s="55"/>
      <c r="AO16" s="7"/>
      <c r="AP16" s="54"/>
      <c r="AQ16" s="55"/>
      <c r="AR16" s="7"/>
      <c r="AS16" s="54"/>
      <c r="AT16" s="55"/>
      <c r="AV16" s="56"/>
      <c r="AW16" s="57"/>
      <c r="AX16" s="58"/>
    </row>
    <row r="17" spans="2:50" ht="18" customHeight="1" x14ac:dyDescent="0.25">
      <c r="B17" s="62"/>
      <c r="C17" s="72"/>
      <c r="D17" s="97"/>
      <c r="F17" s="97"/>
      <c r="H17" s="77"/>
      <c r="I17" s="78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V17" s="59"/>
      <c r="AW17" s="60"/>
      <c r="AX17" s="61"/>
    </row>
    <row r="18" spans="2:50" ht="18" customHeight="1" x14ac:dyDescent="0.25">
      <c r="B18" s="62"/>
      <c r="C18" s="109">
        <v>6</v>
      </c>
      <c r="D18" s="103" t="s">
        <v>39</v>
      </c>
      <c r="F18" s="103" t="s">
        <v>40</v>
      </c>
      <c r="H18" s="66" t="s">
        <v>27</v>
      </c>
      <c r="I18" s="67" t="s">
        <v>38</v>
      </c>
      <c r="K18" s="7"/>
      <c r="L18" s="54"/>
      <c r="M18" s="55"/>
      <c r="N18" s="7"/>
      <c r="O18" s="54"/>
      <c r="P18" s="55"/>
      <c r="Q18" s="7"/>
      <c r="R18" s="54"/>
      <c r="S18" s="55"/>
      <c r="T18" s="7"/>
      <c r="U18" s="54"/>
      <c r="V18" s="55"/>
      <c r="W18" s="7"/>
      <c r="X18" s="54"/>
      <c r="Y18" s="55"/>
      <c r="Z18" s="7"/>
      <c r="AA18" s="54"/>
      <c r="AB18" s="55"/>
      <c r="AC18" s="7"/>
      <c r="AD18" s="54"/>
      <c r="AE18" s="55"/>
      <c r="AF18" s="7"/>
      <c r="AG18" s="54"/>
      <c r="AH18" s="55"/>
      <c r="AI18" s="7"/>
      <c r="AJ18" s="54"/>
      <c r="AK18" s="55"/>
      <c r="AL18" s="7"/>
      <c r="AM18" s="54"/>
      <c r="AN18" s="55"/>
      <c r="AO18" s="7"/>
      <c r="AP18" s="54"/>
      <c r="AQ18" s="55"/>
      <c r="AR18" s="7"/>
      <c r="AS18" s="54"/>
      <c r="AT18" s="55"/>
      <c r="AV18" s="56"/>
      <c r="AW18" s="57"/>
      <c r="AX18" s="58"/>
    </row>
    <row r="19" spans="2:50" ht="18" customHeight="1" x14ac:dyDescent="0.25">
      <c r="B19" s="62"/>
      <c r="C19" s="109"/>
      <c r="D19" s="103"/>
      <c r="F19" s="103"/>
      <c r="H19" s="66"/>
      <c r="I19" s="67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V19" s="59"/>
      <c r="AW19" s="60"/>
      <c r="AX19" s="61"/>
    </row>
    <row r="20" spans="2:50" ht="18" customHeight="1" x14ac:dyDescent="0.25">
      <c r="B20" s="62"/>
      <c r="C20" s="109">
        <v>7</v>
      </c>
      <c r="D20" s="103" t="s">
        <v>41</v>
      </c>
      <c r="F20" s="103" t="s">
        <v>42</v>
      </c>
      <c r="H20" s="66" t="s">
        <v>27</v>
      </c>
      <c r="I20" s="67" t="s">
        <v>38</v>
      </c>
      <c r="K20" s="7"/>
      <c r="L20" s="54"/>
      <c r="M20" s="55"/>
      <c r="N20" s="7"/>
      <c r="O20" s="54"/>
      <c r="P20" s="55"/>
      <c r="Q20" s="7"/>
      <c r="R20" s="54"/>
      <c r="S20" s="55"/>
      <c r="T20" s="7"/>
      <c r="U20" s="54"/>
      <c r="V20" s="55"/>
      <c r="W20" s="7"/>
      <c r="X20" s="54"/>
      <c r="Y20" s="55"/>
      <c r="Z20" s="7"/>
      <c r="AA20" s="54"/>
      <c r="AB20" s="55"/>
      <c r="AC20" s="7"/>
      <c r="AD20" s="54"/>
      <c r="AE20" s="55"/>
      <c r="AF20" s="7"/>
      <c r="AG20" s="54"/>
      <c r="AH20" s="55"/>
      <c r="AI20" s="7"/>
      <c r="AJ20" s="54"/>
      <c r="AK20" s="55"/>
      <c r="AL20" s="7"/>
      <c r="AM20" s="54"/>
      <c r="AN20" s="55"/>
      <c r="AO20" s="7"/>
      <c r="AP20" s="54"/>
      <c r="AQ20" s="55"/>
      <c r="AR20" s="7"/>
      <c r="AS20" s="54"/>
      <c r="AT20" s="55"/>
      <c r="AV20" s="56"/>
      <c r="AW20" s="57"/>
      <c r="AX20" s="58"/>
    </row>
    <row r="21" spans="2:50" ht="18" customHeight="1" x14ac:dyDescent="0.25">
      <c r="B21" s="62"/>
      <c r="C21" s="109"/>
      <c r="D21" s="103"/>
      <c r="F21" s="103"/>
      <c r="H21" s="66"/>
      <c r="I21" s="67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V21" s="59"/>
      <c r="AW21" s="60"/>
      <c r="AX21" s="61"/>
    </row>
    <row r="22" spans="2:50" ht="18" customHeight="1" x14ac:dyDescent="0.25">
      <c r="B22" s="62"/>
      <c r="C22" s="109">
        <v>8</v>
      </c>
      <c r="D22" s="103" t="s">
        <v>43</v>
      </c>
      <c r="F22" s="103" t="s">
        <v>44</v>
      </c>
      <c r="H22" s="66" t="s">
        <v>45</v>
      </c>
      <c r="I22" s="67" t="s">
        <v>28</v>
      </c>
      <c r="K22" s="7"/>
      <c r="L22" s="54"/>
      <c r="M22" s="55"/>
      <c r="N22" s="7"/>
      <c r="O22" s="54"/>
      <c r="P22" s="55"/>
      <c r="Q22" s="7"/>
      <c r="R22" s="54"/>
      <c r="S22" s="55"/>
      <c r="T22" s="7"/>
      <c r="U22" s="54"/>
      <c r="V22" s="55"/>
      <c r="W22" s="7"/>
      <c r="X22" s="54"/>
      <c r="Y22" s="55"/>
      <c r="Z22" s="7"/>
      <c r="AA22" s="54"/>
      <c r="AB22" s="55"/>
      <c r="AC22" s="7"/>
      <c r="AD22" s="54"/>
      <c r="AE22" s="55"/>
      <c r="AF22" s="7"/>
      <c r="AG22" s="54"/>
      <c r="AH22" s="55"/>
      <c r="AI22" s="7"/>
      <c r="AJ22" s="54"/>
      <c r="AK22" s="55"/>
      <c r="AL22" s="7"/>
      <c r="AM22" s="54"/>
      <c r="AN22" s="55"/>
      <c r="AO22" s="7"/>
      <c r="AP22" s="54"/>
      <c r="AQ22" s="55"/>
      <c r="AR22" s="7"/>
      <c r="AS22" s="54"/>
      <c r="AT22" s="55"/>
      <c r="AV22" s="56"/>
      <c r="AW22" s="57"/>
      <c r="AX22" s="58"/>
    </row>
    <row r="23" spans="2:50" ht="18" customHeight="1" x14ac:dyDescent="0.25">
      <c r="B23" s="62"/>
      <c r="C23" s="109"/>
      <c r="D23" s="103"/>
      <c r="F23" s="103"/>
      <c r="H23" s="66"/>
      <c r="I23" s="67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V23" s="59"/>
      <c r="AW23" s="60"/>
      <c r="AX23" s="61"/>
    </row>
    <row r="24" spans="2:50" ht="18" customHeight="1" x14ac:dyDescent="0.25">
      <c r="B24" s="62"/>
      <c r="C24" s="72">
        <v>9</v>
      </c>
      <c r="D24" s="97" t="s">
        <v>46</v>
      </c>
      <c r="F24" s="97" t="s">
        <v>47</v>
      </c>
      <c r="H24" s="77" t="s">
        <v>48</v>
      </c>
      <c r="I24" s="78" t="s">
        <v>28</v>
      </c>
      <c r="K24" s="7"/>
      <c r="L24" s="54"/>
      <c r="M24" s="55"/>
      <c r="N24" s="7"/>
      <c r="O24" s="54"/>
      <c r="P24" s="55"/>
      <c r="Q24" s="7"/>
      <c r="R24" s="54"/>
      <c r="S24" s="55"/>
      <c r="T24" s="7"/>
      <c r="U24" s="54"/>
      <c r="V24" s="55"/>
      <c r="W24" s="7"/>
      <c r="X24" s="54"/>
      <c r="Y24" s="55"/>
      <c r="Z24" s="7"/>
      <c r="AA24" s="54"/>
      <c r="AB24" s="55"/>
      <c r="AC24" s="7"/>
      <c r="AD24" s="54"/>
      <c r="AE24" s="55"/>
      <c r="AF24" s="7"/>
      <c r="AG24" s="54"/>
      <c r="AH24" s="55"/>
      <c r="AI24" s="7"/>
      <c r="AJ24" s="54"/>
      <c r="AK24" s="55"/>
      <c r="AL24" s="7"/>
      <c r="AM24" s="54"/>
      <c r="AN24" s="55"/>
      <c r="AO24" s="7"/>
      <c r="AP24" s="54"/>
      <c r="AQ24" s="55"/>
      <c r="AR24" s="7"/>
      <c r="AS24" s="54"/>
      <c r="AT24" s="55"/>
      <c r="AV24" s="56"/>
      <c r="AW24" s="57"/>
      <c r="AX24" s="58"/>
    </row>
    <row r="25" spans="2:50" ht="18" customHeight="1" x14ac:dyDescent="0.25">
      <c r="B25" s="62"/>
      <c r="C25" s="72"/>
      <c r="D25" s="97"/>
      <c r="F25" s="97"/>
      <c r="H25" s="77"/>
      <c r="I25" s="78"/>
      <c r="K25" s="53"/>
      <c r="L25" s="53"/>
      <c r="M25" s="53"/>
      <c r="N25" s="54"/>
      <c r="O25" s="91"/>
      <c r="P25" s="55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V25" s="59"/>
      <c r="AW25" s="60"/>
      <c r="AX25" s="61"/>
    </row>
    <row r="26" spans="2:50" ht="18" customHeight="1" x14ac:dyDescent="0.25">
      <c r="B26" s="62"/>
      <c r="C26" s="102">
        <v>10</v>
      </c>
      <c r="D26" s="103" t="s">
        <v>49</v>
      </c>
      <c r="F26" s="103" t="s">
        <v>50</v>
      </c>
      <c r="H26" s="71">
        <v>1</v>
      </c>
      <c r="I26" s="67" t="s">
        <v>28</v>
      </c>
      <c r="K26" s="7"/>
      <c r="L26" s="54"/>
      <c r="M26" s="55"/>
      <c r="N26" s="7"/>
      <c r="O26" s="54"/>
      <c r="P26" s="55"/>
      <c r="Q26" s="7"/>
      <c r="R26" s="54"/>
      <c r="S26" s="55"/>
      <c r="T26" s="7"/>
      <c r="U26" s="54"/>
      <c r="V26" s="55"/>
      <c r="W26" s="7"/>
      <c r="X26" s="54"/>
      <c r="Y26" s="55"/>
      <c r="Z26" s="7"/>
      <c r="AA26" s="54"/>
      <c r="AB26" s="55"/>
      <c r="AC26" s="7"/>
      <c r="AD26" s="54"/>
      <c r="AE26" s="55"/>
      <c r="AF26" s="7"/>
      <c r="AG26" s="54"/>
      <c r="AH26" s="55"/>
      <c r="AI26" s="7"/>
      <c r="AJ26" s="54"/>
      <c r="AK26" s="55"/>
      <c r="AL26" s="7"/>
      <c r="AM26" s="54"/>
      <c r="AN26" s="55"/>
      <c r="AO26" s="7"/>
      <c r="AP26" s="54"/>
      <c r="AQ26" s="55"/>
      <c r="AR26" s="7"/>
      <c r="AS26" s="54"/>
      <c r="AT26" s="55"/>
      <c r="AV26" s="56"/>
      <c r="AW26" s="57"/>
      <c r="AX26" s="58"/>
    </row>
    <row r="27" spans="2:50" ht="18" customHeight="1" x14ac:dyDescent="0.25">
      <c r="B27" s="62"/>
      <c r="C27" s="102"/>
      <c r="D27" s="103"/>
      <c r="F27" s="103"/>
      <c r="H27" s="66"/>
      <c r="I27" s="67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V27" s="59"/>
      <c r="AW27" s="60"/>
      <c r="AX27" s="61"/>
    </row>
    <row r="28" spans="2:50" ht="18" customHeight="1" x14ac:dyDescent="0.25">
      <c r="B28" s="62"/>
      <c r="C28" s="102">
        <v>11</v>
      </c>
      <c r="D28" s="103" t="s">
        <v>51</v>
      </c>
      <c r="F28" s="103" t="s">
        <v>52</v>
      </c>
      <c r="H28" s="71"/>
      <c r="I28" s="67" t="s">
        <v>28</v>
      </c>
      <c r="K28" s="7"/>
      <c r="L28" s="54"/>
      <c r="M28" s="55"/>
      <c r="N28" s="7"/>
      <c r="O28" s="54"/>
      <c r="P28" s="55"/>
      <c r="Q28" s="7"/>
      <c r="R28" s="54"/>
      <c r="S28" s="55"/>
      <c r="T28" s="7"/>
      <c r="U28" s="54"/>
      <c r="V28" s="55"/>
      <c r="W28" s="7"/>
      <c r="X28" s="54"/>
      <c r="Y28" s="55"/>
      <c r="Z28" s="7"/>
      <c r="AA28" s="54"/>
      <c r="AB28" s="55"/>
      <c r="AC28" s="7"/>
      <c r="AD28" s="54"/>
      <c r="AE28" s="55"/>
      <c r="AF28" s="7"/>
      <c r="AG28" s="54"/>
      <c r="AH28" s="55"/>
      <c r="AI28" s="7"/>
      <c r="AJ28" s="54"/>
      <c r="AK28" s="55"/>
      <c r="AL28" s="7"/>
      <c r="AM28" s="54"/>
      <c r="AN28" s="55"/>
      <c r="AO28" s="7"/>
      <c r="AP28" s="54"/>
      <c r="AQ28" s="55"/>
      <c r="AR28" s="7"/>
      <c r="AS28" s="54"/>
      <c r="AT28" s="55"/>
      <c r="AV28" s="56"/>
      <c r="AW28" s="57"/>
      <c r="AX28" s="58"/>
    </row>
    <row r="29" spans="2:50" ht="18" customHeight="1" x14ac:dyDescent="0.25">
      <c r="B29" s="62"/>
      <c r="C29" s="102"/>
      <c r="D29" s="103"/>
      <c r="F29" s="103"/>
      <c r="H29" s="66"/>
      <c r="I29" s="67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V29" s="59"/>
      <c r="AW29" s="60"/>
      <c r="AX29" s="61"/>
    </row>
    <row r="30" spans="2:50" ht="18" customHeight="1" x14ac:dyDescent="0.25">
      <c r="B30" s="62"/>
      <c r="C30" s="72">
        <v>12</v>
      </c>
      <c r="D30" s="97" t="s">
        <v>53</v>
      </c>
      <c r="F30" s="97" t="s">
        <v>54</v>
      </c>
      <c r="H30" s="77" t="s">
        <v>55</v>
      </c>
      <c r="I30" s="78" t="s">
        <v>28</v>
      </c>
      <c r="K30" s="7"/>
      <c r="L30" s="54"/>
      <c r="M30" s="55"/>
      <c r="N30" s="7"/>
      <c r="O30" s="54"/>
      <c r="P30" s="55"/>
      <c r="Q30" s="7"/>
      <c r="R30" s="54"/>
      <c r="S30" s="55"/>
      <c r="T30" s="7"/>
      <c r="U30" s="54"/>
      <c r="V30" s="55"/>
      <c r="W30" s="7"/>
      <c r="X30" s="54"/>
      <c r="Y30" s="55"/>
      <c r="Z30" s="7"/>
      <c r="AA30" s="54"/>
      <c r="AB30" s="55"/>
      <c r="AC30" s="7"/>
      <c r="AD30" s="54"/>
      <c r="AE30" s="55"/>
      <c r="AF30" s="7"/>
      <c r="AG30" s="54"/>
      <c r="AH30" s="55"/>
      <c r="AI30" s="7"/>
      <c r="AJ30" s="54"/>
      <c r="AK30" s="55"/>
      <c r="AL30" s="7"/>
      <c r="AM30" s="54"/>
      <c r="AN30" s="55"/>
      <c r="AO30" s="7"/>
      <c r="AP30" s="54"/>
      <c r="AQ30" s="55"/>
      <c r="AR30" s="7"/>
      <c r="AS30" s="54"/>
      <c r="AT30" s="55"/>
      <c r="AV30" s="56"/>
      <c r="AW30" s="57"/>
      <c r="AX30" s="58"/>
    </row>
    <row r="31" spans="2:50" ht="18" customHeight="1" x14ac:dyDescent="0.25">
      <c r="B31" s="62"/>
      <c r="C31" s="72"/>
      <c r="D31" s="97"/>
      <c r="F31" s="97"/>
      <c r="H31" s="77"/>
      <c r="I31" s="78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V31" s="59"/>
      <c r="AW31" s="60"/>
      <c r="AX31" s="61"/>
    </row>
    <row r="32" spans="2:50" ht="6" customHeight="1" x14ac:dyDescent="0.25">
      <c r="I32" s="8"/>
    </row>
    <row r="33" spans="2:50" ht="18" customHeight="1" x14ac:dyDescent="0.25">
      <c r="B33" s="62" t="s">
        <v>56</v>
      </c>
      <c r="C33" s="72">
        <v>13</v>
      </c>
      <c r="D33" s="97" t="s">
        <v>57</v>
      </c>
      <c r="F33" s="97" t="s">
        <v>58</v>
      </c>
      <c r="H33" s="79">
        <v>0.85</v>
      </c>
      <c r="I33" s="78" t="s">
        <v>38</v>
      </c>
      <c r="K33" s="7"/>
      <c r="L33" s="54"/>
      <c r="M33" s="55"/>
      <c r="N33" s="7"/>
      <c r="O33" s="54"/>
      <c r="P33" s="55"/>
      <c r="Q33" s="7"/>
      <c r="R33" s="54"/>
      <c r="S33" s="55"/>
      <c r="T33" s="7"/>
      <c r="U33" s="54"/>
      <c r="V33" s="55"/>
      <c r="W33" s="7"/>
      <c r="X33" s="54"/>
      <c r="Y33" s="55"/>
      <c r="Z33" s="7"/>
      <c r="AA33" s="54"/>
      <c r="AB33" s="55"/>
      <c r="AC33" s="7"/>
      <c r="AD33" s="54"/>
      <c r="AE33" s="55"/>
      <c r="AF33" s="7"/>
      <c r="AG33" s="54"/>
      <c r="AH33" s="55"/>
      <c r="AI33" s="7"/>
      <c r="AJ33" s="54"/>
      <c r="AK33" s="55"/>
      <c r="AL33" s="7"/>
      <c r="AM33" s="54"/>
      <c r="AN33" s="55"/>
      <c r="AO33" s="7"/>
      <c r="AP33" s="54"/>
      <c r="AQ33" s="55"/>
      <c r="AR33" s="7"/>
      <c r="AS33" s="54"/>
      <c r="AT33" s="55"/>
      <c r="AV33" s="56"/>
      <c r="AW33" s="57"/>
      <c r="AX33" s="58"/>
    </row>
    <row r="34" spans="2:50" ht="18" customHeight="1" x14ac:dyDescent="0.25">
      <c r="B34" s="62"/>
      <c r="C34" s="72"/>
      <c r="D34" s="97"/>
      <c r="F34" s="97"/>
      <c r="H34" s="77"/>
      <c r="I34" s="78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V34" s="59"/>
      <c r="AW34" s="60"/>
      <c r="AX34" s="61"/>
    </row>
    <row r="35" spans="2:50" ht="18" customHeight="1" x14ac:dyDescent="0.25">
      <c r="B35" s="62"/>
      <c r="C35" s="72">
        <v>14</v>
      </c>
      <c r="D35" s="97" t="s">
        <v>59</v>
      </c>
      <c r="F35" s="97" t="s">
        <v>60</v>
      </c>
      <c r="H35" s="71">
        <v>1</v>
      </c>
      <c r="I35" s="78" t="s">
        <v>38</v>
      </c>
      <c r="K35" s="7"/>
      <c r="L35" s="54"/>
      <c r="M35" s="55"/>
      <c r="N35" s="7"/>
      <c r="O35" s="54"/>
      <c r="P35" s="55"/>
      <c r="Q35" s="7"/>
      <c r="R35" s="54"/>
      <c r="S35" s="55"/>
      <c r="T35" s="7"/>
      <c r="U35" s="54"/>
      <c r="V35" s="55"/>
      <c r="W35" s="7"/>
      <c r="X35" s="54"/>
      <c r="Y35" s="55"/>
      <c r="Z35" s="7"/>
      <c r="AA35" s="54"/>
      <c r="AB35" s="55"/>
      <c r="AC35" s="7"/>
      <c r="AD35" s="54"/>
      <c r="AE35" s="55"/>
      <c r="AF35" s="7"/>
      <c r="AG35" s="54"/>
      <c r="AH35" s="55"/>
      <c r="AI35" s="7"/>
      <c r="AJ35" s="54"/>
      <c r="AK35" s="55"/>
      <c r="AL35" s="7"/>
      <c r="AM35" s="54"/>
      <c r="AN35" s="55"/>
      <c r="AO35" s="7"/>
      <c r="AP35" s="54"/>
      <c r="AQ35" s="55"/>
      <c r="AR35" s="7"/>
      <c r="AS35" s="54"/>
      <c r="AT35" s="55"/>
      <c r="AV35" s="56"/>
      <c r="AW35" s="57"/>
      <c r="AX35" s="58"/>
    </row>
    <row r="36" spans="2:50" ht="18" customHeight="1" x14ac:dyDescent="0.25">
      <c r="B36" s="62"/>
      <c r="C36" s="72"/>
      <c r="D36" s="97"/>
      <c r="F36" s="97"/>
      <c r="H36" s="66"/>
      <c r="I36" s="78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V36" s="59"/>
      <c r="AW36" s="60"/>
      <c r="AX36" s="61"/>
    </row>
    <row r="37" spans="2:50" ht="18" customHeight="1" x14ac:dyDescent="0.25">
      <c r="B37" s="62"/>
      <c r="C37" s="93">
        <v>15</v>
      </c>
      <c r="D37" s="101" t="s">
        <v>61</v>
      </c>
      <c r="F37" s="101" t="s">
        <v>62</v>
      </c>
      <c r="H37" s="88">
        <v>0.95</v>
      </c>
      <c r="I37" s="90" t="s">
        <v>38</v>
      </c>
      <c r="K37" s="7"/>
      <c r="L37" s="54"/>
      <c r="M37" s="55"/>
      <c r="N37" s="7"/>
      <c r="O37" s="54"/>
      <c r="P37" s="55"/>
      <c r="Q37" s="7"/>
      <c r="R37" s="54"/>
      <c r="S37" s="55"/>
      <c r="T37" s="7"/>
      <c r="U37" s="54"/>
      <c r="V37" s="55"/>
      <c r="W37" s="7"/>
      <c r="X37" s="54"/>
      <c r="Y37" s="55"/>
      <c r="Z37" s="7"/>
      <c r="AA37" s="54"/>
      <c r="AB37" s="55"/>
      <c r="AC37" s="7"/>
      <c r="AD37" s="54"/>
      <c r="AE37" s="55"/>
      <c r="AF37" s="7"/>
      <c r="AG37" s="54"/>
      <c r="AH37" s="55"/>
      <c r="AI37" s="7"/>
      <c r="AJ37" s="54"/>
      <c r="AK37" s="55"/>
      <c r="AL37" s="7"/>
      <c r="AM37" s="54"/>
      <c r="AN37" s="55"/>
      <c r="AO37" s="7"/>
      <c r="AP37" s="54"/>
      <c r="AQ37" s="55"/>
      <c r="AR37" s="7"/>
      <c r="AS37" s="54"/>
      <c r="AT37" s="55"/>
      <c r="AV37" s="56"/>
      <c r="AW37" s="57"/>
      <c r="AX37" s="58"/>
    </row>
    <row r="38" spans="2:50" ht="18" customHeight="1" x14ac:dyDescent="0.25">
      <c r="B38" s="62"/>
      <c r="C38" s="93"/>
      <c r="D38" s="101"/>
      <c r="F38" s="101"/>
      <c r="H38" s="89"/>
      <c r="I38" s="90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V38" s="59"/>
      <c r="AW38" s="60"/>
      <c r="AX38" s="61"/>
    </row>
    <row r="39" spans="2:50" ht="18" customHeight="1" x14ac:dyDescent="0.25">
      <c r="B39" s="62"/>
      <c r="C39" s="93">
        <v>16</v>
      </c>
      <c r="D39" s="101" t="s">
        <v>63</v>
      </c>
      <c r="F39" s="101" t="s">
        <v>64</v>
      </c>
      <c r="H39" s="88">
        <v>1</v>
      </c>
      <c r="I39" s="90" t="s">
        <v>38</v>
      </c>
      <c r="K39" s="7"/>
      <c r="L39" s="54"/>
      <c r="M39" s="55"/>
      <c r="N39" s="7"/>
      <c r="O39" s="54"/>
      <c r="P39" s="55"/>
      <c r="Q39" s="7"/>
      <c r="R39" s="54"/>
      <c r="S39" s="55"/>
      <c r="T39" s="7"/>
      <c r="U39" s="54"/>
      <c r="V39" s="55"/>
      <c r="W39" s="7"/>
      <c r="X39" s="54"/>
      <c r="Y39" s="55"/>
      <c r="Z39" s="7"/>
      <c r="AA39" s="54"/>
      <c r="AB39" s="55"/>
      <c r="AC39" s="7"/>
      <c r="AD39" s="54"/>
      <c r="AE39" s="55"/>
      <c r="AF39" s="7"/>
      <c r="AG39" s="54"/>
      <c r="AH39" s="55"/>
      <c r="AI39" s="7"/>
      <c r="AJ39" s="54"/>
      <c r="AK39" s="55"/>
      <c r="AL39" s="7"/>
      <c r="AM39" s="54"/>
      <c r="AN39" s="55"/>
      <c r="AO39" s="7"/>
      <c r="AP39" s="54"/>
      <c r="AQ39" s="55"/>
      <c r="AR39" s="7"/>
      <c r="AS39" s="54"/>
      <c r="AT39" s="55"/>
      <c r="AV39" s="56"/>
      <c r="AW39" s="57"/>
      <c r="AX39" s="58"/>
    </row>
    <row r="40" spans="2:50" ht="18" customHeight="1" x14ac:dyDescent="0.25">
      <c r="B40" s="62"/>
      <c r="C40" s="93"/>
      <c r="D40" s="101"/>
      <c r="F40" s="101"/>
      <c r="H40" s="89"/>
      <c r="I40" s="90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V40" s="59"/>
      <c r="AW40" s="60"/>
      <c r="AX40" s="61"/>
    </row>
    <row r="41" spans="2:50" ht="6.75" customHeight="1" x14ac:dyDescent="0.25">
      <c r="I41" s="8"/>
    </row>
    <row r="42" spans="2:50" ht="15.75" customHeight="1" x14ac:dyDescent="0.25">
      <c r="B42" s="62" t="s">
        <v>65</v>
      </c>
      <c r="C42" s="72">
        <v>17</v>
      </c>
      <c r="D42" s="97" t="s">
        <v>66</v>
      </c>
      <c r="F42" s="97" t="s">
        <v>67</v>
      </c>
      <c r="H42" s="77"/>
      <c r="I42" s="78" t="s">
        <v>38</v>
      </c>
      <c r="K42" s="7"/>
      <c r="L42" s="54"/>
      <c r="M42" s="55"/>
      <c r="N42" s="7"/>
      <c r="O42" s="54"/>
      <c r="P42" s="55"/>
      <c r="Q42" s="7"/>
      <c r="R42" s="54"/>
      <c r="S42" s="55"/>
      <c r="T42" s="7"/>
      <c r="U42" s="54"/>
      <c r="V42" s="55"/>
      <c r="W42" s="7"/>
      <c r="X42" s="54"/>
      <c r="Y42" s="55"/>
      <c r="Z42" s="7"/>
      <c r="AA42" s="54"/>
      <c r="AB42" s="55"/>
      <c r="AC42" s="7"/>
      <c r="AD42" s="54"/>
      <c r="AE42" s="55"/>
      <c r="AF42" s="7"/>
      <c r="AG42" s="54"/>
      <c r="AH42" s="55"/>
      <c r="AI42" s="7"/>
      <c r="AJ42" s="54"/>
      <c r="AK42" s="55"/>
      <c r="AL42" s="7"/>
      <c r="AM42" s="54"/>
      <c r="AN42" s="55"/>
      <c r="AO42" s="7"/>
      <c r="AP42" s="54"/>
      <c r="AQ42" s="55"/>
      <c r="AR42" s="7"/>
      <c r="AS42" s="54"/>
      <c r="AT42" s="55"/>
      <c r="AV42" s="56"/>
      <c r="AW42" s="57"/>
      <c r="AX42" s="58"/>
    </row>
    <row r="43" spans="2:50" ht="15.75" customHeight="1" x14ac:dyDescent="0.25">
      <c r="B43" s="62"/>
      <c r="C43" s="72"/>
      <c r="D43" s="97"/>
      <c r="F43" s="97"/>
      <c r="H43" s="77"/>
      <c r="I43" s="78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V43" s="59"/>
      <c r="AW43" s="60"/>
      <c r="AX43" s="61"/>
    </row>
    <row r="44" spans="2:50" ht="20.25" customHeight="1" x14ac:dyDescent="0.25">
      <c r="B44" s="62"/>
      <c r="C44" s="72">
        <v>18</v>
      </c>
      <c r="D44" s="97" t="s">
        <v>68</v>
      </c>
      <c r="F44" s="97" t="s">
        <v>69</v>
      </c>
      <c r="H44" s="71">
        <v>1</v>
      </c>
      <c r="I44" s="78" t="s">
        <v>28</v>
      </c>
      <c r="K44" s="7"/>
      <c r="L44" s="54"/>
      <c r="M44" s="55"/>
      <c r="N44" s="7"/>
      <c r="O44" s="54"/>
      <c r="P44" s="55"/>
      <c r="Q44" s="7"/>
      <c r="R44" s="54"/>
      <c r="S44" s="55"/>
      <c r="T44" s="7"/>
      <c r="U44" s="54"/>
      <c r="V44" s="55"/>
      <c r="W44" s="7"/>
      <c r="X44" s="54"/>
      <c r="Y44" s="55"/>
      <c r="Z44" s="7"/>
      <c r="AA44" s="54"/>
      <c r="AB44" s="55"/>
      <c r="AC44" s="7"/>
      <c r="AD44" s="54"/>
      <c r="AE44" s="55"/>
      <c r="AF44" s="7"/>
      <c r="AG44" s="54"/>
      <c r="AH44" s="55"/>
      <c r="AI44" s="7"/>
      <c r="AJ44" s="54"/>
      <c r="AK44" s="55"/>
      <c r="AL44" s="7"/>
      <c r="AM44" s="54"/>
      <c r="AN44" s="55"/>
      <c r="AO44" s="7"/>
      <c r="AP44" s="54"/>
      <c r="AQ44" s="55"/>
      <c r="AR44" s="7"/>
      <c r="AS44" s="54"/>
      <c r="AT44" s="55"/>
      <c r="AV44" s="56"/>
      <c r="AW44" s="57"/>
      <c r="AX44" s="58"/>
    </row>
    <row r="45" spans="2:50" ht="20.25" customHeight="1" x14ac:dyDescent="0.25">
      <c r="B45" s="62"/>
      <c r="C45" s="72"/>
      <c r="D45" s="97"/>
      <c r="F45" s="97"/>
      <c r="H45" s="66"/>
      <c r="I45" s="78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V45" s="59"/>
      <c r="AW45" s="60"/>
      <c r="AX45" s="61"/>
    </row>
    <row r="46" spans="2:50" ht="24.75" customHeight="1" x14ac:dyDescent="0.25">
      <c r="B46" s="62"/>
      <c r="C46" s="72">
        <v>19</v>
      </c>
      <c r="D46" s="97" t="s">
        <v>70</v>
      </c>
      <c r="F46" s="97" t="s">
        <v>71</v>
      </c>
      <c r="H46" s="77" t="s">
        <v>72</v>
      </c>
      <c r="I46" s="78" t="s">
        <v>28</v>
      </c>
      <c r="K46" s="7"/>
      <c r="L46" s="54"/>
      <c r="M46" s="55"/>
      <c r="N46" s="7"/>
      <c r="O46" s="54"/>
      <c r="P46" s="55"/>
      <c r="Q46" s="7"/>
      <c r="R46" s="54"/>
      <c r="S46" s="55"/>
      <c r="T46" s="7"/>
      <c r="U46" s="54"/>
      <c r="V46" s="55"/>
      <c r="W46" s="7"/>
      <c r="X46" s="54"/>
      <c r="Y46" s="55"/>
      <c r="Z46" s="7"/>
      <c r="AA46" s="54"/>
      <c r="AB46" s="55"/>
      <c r="AC46" s="7"/>
      <c r="AD46" s="54"/>
      <c r="AE46" s="55"/>
      <c r="AF46" s="7"/>
      <c r="AG46" s="54"/>
      <c r="AH46" s="55"/>
      <c r="AI46" s="7"/>
      <c r="AJ46" s="54"/>
      <c r="AK46" s="55"/>
      <c r="AL46" s="7"/>
      <c r="AM46" s="54"/>
      <c r="AN46" s="55"/>
      <c r="AO46" s="7"/>
      <c r="AP46" s="54"/>
      <c r="AQ46" s="55"/>
      <c r="AR46" s="7"/>
      <c r="AS46" s="54"/>
      <c r="AT46" s="55"/>
      <c r="AV46" s="56"/>
      <c r="AW46" s="57"/>
      <c r="AX46" s="58"/>
    </row>
    <row r="47" spans="2:50" ht="24.75" customHeight="1" x14ac:dyDescent="0.25">
      <c r="B47" s="62"/>
      <c r="C47" s="72"/>
      <c r="D47" s="97"/>
      <c r="F47" s="97"/>
      <c r="H47" s="77"/>
      <c r="I47" s="78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V47" s="59"/>
      <c r="AW47" s="60"/>
      <c r="AX47" s="61"/>
    </row>
    <row r="48" spans="2:50" ht="24.75" customHeight="1" x14ac:dyDescent="0.25">
      <c r="B48" s="62"/>
      <c r="C48" s="72">
        <v>20</v>
      </c>
      <c r="D48" s="97" t="s">
        <v>73</v>
      </c>
      <c r="F48" s="103" t="s">
        <v>74</v>
      </c>
      <c r="H48" s="114">
        <v>9</v>
      </c>
      <c r="I48" s="78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56"/>
      <c r="AW48" s="57"/>
      <c r="AX48" s="58"/>
    </row>
    <row r="49" spans="2:50" ht="24.75" customHeight="1" x14ac:dyDescent="0.25">
      <c r="B49" s="62"/>
      <c r="C49" s="72"/>
      <c r="D49" s="97"/>
      <c r="F49" s="103"/>
      <c r="H49" s="114"/>
      <c r="I49" s="78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V49" s="59"/>
      <c r="AW49" s="60"/>
      <c r="AX49" s="61"/>
    </row>
    <row r="50" spans="2:50" ht="21" customHeight="1" x14ac:dyDescent="0.25">
      <c r="B50" s="62"/>
      <c r="C50" s="72">
        <v>21</v>
      </c>
      <c r="D50" s="97" t="s">
        <v>75</v>
      </c>
      <c r="F50" s="97" t="s">
        <v>76</v>
      </c>
      <c r="H50" s="113">
        <v>5.5</v>
      </c>
      <c r="I50" s="78" t="s">
        <v>28</v>
      </c>
      <c r="K50" s="7"/>
      <c r="L50" s="54"/>
      <c r="M50" s="55"/>
      <c r="N50" s="7"/>
      <c r="O50" s="54"/>
      <c r="P50" s="55"/>
      <c r="Q50" s="7"/>
      <c r="R50" s="54"/>
      <c r="S50" s="55"/>
      <c r="T50" s="7"/>
      <c r="U50" s="54"/>
      <c r="V50" s="55"/>
      <c r="W50" s="7"/>
      <c r="X50" s="54"/>
      <c r="Y50" s="55"/>
      <c r="Z50" s="7"/>
      <c r="AA50" s="54"/>
      <c r="AB50" s="55"/>
      <c r="AC50" s="7"/>
      <c r="AD50" s="54"/>
      <c r="AE50" s="55"/>
      <c r="AF50" s="7"/>
      <c r="AG50" s="54"/>
      <c r="AH50" s="55"/>
      <c r="AI50" s="7"/>
      <c r="AJ50" s="54"/>
      <c r="AK50" s="55"/>
      <c r="AL50" s="7"/>
      <c r="AM50" s="54"/>
      <c r="AN50" s="55"/>
      <c r="AO50" s="7"/>
      <c r="AP50" s="54"/>
      <c r="AQ50" s="55"/>
      <c r="AR50" s="7"/>
      <c r="AS50" s="54"/>
      <c r="AT50" s="55"/>
      <c r="AV50" s="56"/>
      <c r="AW50" s="57"/>
      <c r="AX50" s="58"/>
    </row>
    <row r="51" spans="2:50" ht="21" customHeight="1" x14ac:dyDescent="0.25">
      <c r="B51" s="62"/>
      <c r="C51" s="72"/>
      <c r="D51" s="97"/>
      <c r="F51" s="97"/>
      <c r="H51" s="113"/>
      <c r="I51" s="78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V51" s="59"/>
      <c r="AW51" s="60"/>
      <c r="AX51" s="61"/>
    </row>
    <row r="52" spans="2:50" ht="20.25" customHeight="1" x14ac:dyDescent="0.25">
      <c r="B52" s="62"/>
      <c r="C52" s="72">
        <v>22</v>
      </c>
      <c r="D52" s="97" t="s">
        <v>77</v>
      </c>
      <c r="F52" s="97" t="s">
        <v>78</v>
      </c>
      <c r="H52" s="114">
        <v>3</v>
      </c>
      <c r="I52" s="78" t="s">
        <v>28</v>
      </c>
      <c r="K52" s="7"/>
      <c r="L52" s="54"/>
      <c r="M52" s="55"/>
      <c r="N52" s="7"/>
      <c r="O52" s="54"/>
      <c r="P52" s="55"/>
      <c r="Q52" s="7"/>
      <c r="R52" s="54"/>
      <c r="S52" s="55"/>
      <c r="T52" s="7"/>
      <c r="U52" s="54"/>
      <c r="V52" s="55"/>
      <c r="W52" s="7"/>
      <c r="X52" s="54"/>
      <c r="Y52" s="55"/>
      <c r="Z52" s="7"/>
      <c r="AA52" s="54"/>
      <c r="AB52" s="55"/>
      <c r="AC52" s="7"/>
      <c r="AD52" s="54"/>
      <c r="AE52" s="55"/>
      <c r="AF52" s="7"/>
      <c r="AG52" s="54"/>
      <c r="AH52" s="55"/>
      <c r="AI52" s="7"/>
      <c r="AJ52" s="54"/>
      <c r="AK52" s="55"/>
      <c r="AL52" s="7"/>
      <c r="AM52" s="54"/>
      <c r="AN52" s="55"/>
      <c r="AO52" s="7"/>
      <c r="AP52" s="54"/>
      <c r="AQ52" s="55"/>
      <c r="AR52" s="7"/>
      <c r="AS52" s="54"/>
      <c r="AT52" s="55"/>
      <c r="AV52" s="56"/>
      <c r="AW52" s="57"/>
      <c r="AX52" s="58"/>
    </row>
    <row r="53" spans="2:50" ht="20.25" customHeight="1" x14ac:dyDescent="0.25">
      <c r="B53" s="62"/>
      <c r="C53" s="72"/>
      <c r="D53" s="97"/>
      <c r="F53" s="97"/>
      <c r="H53" s="114"/>
      <c r="I53" s="78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V53" s="59"/>
      <c r="AW53" s="60"/>
      <c r="AX53" s="61"/>
    </row>
    <row r="54" spans="2:50" ht="20.25" customHeight="1" x14ac:dyDescent="0.25">
      <c r="B54" s="62"/>
      <c r="C54" s="72">
        <v>23</v>
      </c>
      <c r="D54" s="97" t="s">
        <v>79</v>
      </c>
      <c r="F54" s="103" t="s">
        <v>80</v>
      </c>
      <c r="H54" s="77">
        <v>15</v>
      </c>
      <c r="I54" s="78" t="s">
        <v>38</v>
      </c>
      <c r="K54" s="56"/>
      <c r="L54" s="57"/>
      <c r="M54" s="58"/>
      <c r="N54" s="56"/>
      <c r="O54" s="57"/>
      <c r="P54" s="58"/>
      <c r="Q54" s="56"/>
      <c r="R54" s="57"/>
      <c r="S54" s="58"/>
      <c r="T54" s="56"/>
      <c r="U54" s="57"/>
      <c r="V54" s="58"/>
      <c r="W54" s="56"/>
      <c r="X54" s="57"/>
      <c r="Y54" s="58"/>
      <c r="Z54" s="56"/>
      <c r="AA54" s="57"/>
      <c r="AB54" s="58"/>
      <c r="AC54" s="56"/>
      <c r="AD54" s="57"/>
      <c r="AE54" s="58"/>
      <c r="AF54" s="56"/>
      <c r="AG54" s="57"/>
      <c r="AH54" s="58"/>
      <c r="AI54" s="56"/>
      <c r="AJ54" s="57"/>
      <c r="AK54" s="58"/>
      <c r="AL54" s="56"/>
      <c r="AM54" s="57"/>
      <c r="AN54" s="58"/>
      <c r="AO54" s="56"/>
      <c r="AP54" s="57"/>
      <c r="AQ54" s="58"/>
      <c r="AR54" s="56"/>
      <c r="AS54" s="57"/>
      <c r="AT54" s="58"/>
      <c r="AV54" s="56"/>
      <c r="AW54" s="57"/>
      <c r="AX54" s="58"/>
    </row>
    <row r="55" spans="2:50" ht="20.25" customHeight="1" x14ac:dyDescent="0.25">
      <c r="B55" s="62"/>
      <c r="C55" s="72"/>
      <c r="D55" s="97"/>
      <c r="F55" s="103"/>
      <c r="H55" s="77"/>
      <c r="I55" s="78"/>
      <c r="K55" s="59"/>
      <c r="L55" s="60"/>
      <c r="M55" s="61"/>
      <c r="N55" s="59"/>
      <c r="O55" s="60"/>
      <c r="P55" s="61"/>
      <c r="Q55" s="59"/>
      <c r="R55" s="60"/>
      <c r="S55" s="61"/>
      <c r="T55" s="59"/>
      <c r="U55" s="60"/>
      <c r="V55" s="61"/>
      <c r="W55" s="59"/>
      <c r="X55" s="60"/>
      <c r="Y55" s="61"/>
      <c r="Z55" s="59"/>
      <c r="AA55" s="60"/>
      <c r="AB55" s="61"/>
      <c r="AC55" s="59"/>
      <c r="AD55" s="60"/>
      <c r="AE55" s="61"/>
      <c r="AF55" s="59"/>
      <c r="AG55" s="60"/>
      <c r="AH55" s="61"/>
      <c r="AI55" s="59"/>
      <c r="AJ55" s="60"/>
      <c r="AK55" s="61"/>
      <c r="AL55" s="59"/>
      <c r="AM55" s="60"/>
      <c r="AN55" s="61"/>
      <c r="AO55" s="59"/>
      <c r="AP55" s="60"/>
      <c r="AQ55" s="61"/>
      <c r="AR55" s="59"/>
      <c r="AS55" s="60"/>
      <c r="AT55" s="61"/>
      <c r="AV55" s="59"/>
      <c r="AW55" s="60"/>
      <c r="AX55" s="61"/>
    </row>
    <row r="56" spans="2:50" ht="20.25" customHeight="1" x14ac:dyDescent="0.25">
      <c r="B56" s="62"/>
      <c r="C56" s="72">
        <v>24</v>
      </c>
      <c r="D56" s="97" t="s">
        <v>81</v>
      </c>
      <c r="F56" s="97" t="s">
        <v>82</v>
      </c>
      <c r="H56" s="71">
        <v>0.85</v>
      </c>
      <c r="I56" s="78" t="s">
        <v>28</v>
      </c>
      <c r="K56" s="7"/>
      <c r="L56" s="54"/>
      <c r="M56" s="55"/>
      <c r="N56" s="7"/>
      <c r="O56" s="54"/>
      <c r="P56" s="55"/>
      <c r="Q56" s="7"/>
      <c r="R56" s="54"/>
      <c r="S56" s="55"/>
      <c r="T56" s="7"/>
      <c r="U56" s="54"/>
      <c r="V56" s="55"/>
      <c r="W56" s="7"/>
      <c r="X56" s="54"/>
      <c r="Y56" s="55"/>
      <c r="Z56" s="7"/>
      <c r="AA56" s="54"/>
      <c r="AB56" s="55"/>
      <c r="AC56" s="7"/>
      <c r="AD56" s="54"/>
      <c r="AE56" s="55"/>
      <c r="AF56" s="7"/>
      <c r="AG56" s="54"/>
      <c r="AH56" s="55"/>
      <c r="AI56" s="7"/>
      <c r="AJ56" s="54"/>
      <c r="AK56" s="55"/>
      <c r="AL56" s="7"/>
      <c r="AM56" s="54"/>
      <c r="AN56" s="55"/>
      <c r="AO56" s="7"/>
      <c r="AP56" s="54"/>
      <c r="AQ56" s="55"/>
      <c r="AR56" s="7"/>
      <c r="AS56" s="54"/>
      <c r="AT56" s="55"/>
      <c r="AV56" s="56"/>
      <c r="AW56" s="57"/>
      <c r="AX56" s="58"/>
    </row>
    <row r="57" spans="2:50" ht="20.25" customHeight="1" x14ac:dyDescent="0.25">
      <c r="B57" s="62"/>
      <c r="C57" s="72"/>
      <c r="D57" s="97"/>
      <c r="F57" s="97"/>
      <c r="H57" s="66"/>
      <c r="I57" s="78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V57" s="59"/>
      <c r="AW57" s="60"/>
      <c r="AX57" s="61"/>
    </row>
    <row r="58" spans="2:50" ht="21.75" customHeight="1" x14ac:dyDescent="0.25">
      <c r="B58" s="62"/>
      <c r="C58" s="109">
        <v>25</v>
      </c>
      <c r="D58" s="103" t="s">
        <v>83</v>
      </c>
      <c r="F58" s="103" t="s">
        <v>84</v>
      </c>
      <c r="H58" s="66" t="s">
        <v>72</v>
      </c>
      <c r="I58" s="67" t="s">
        <v>38</v>
      </c>
      <c r="K58" s="7"/>
      <c r="L58" s="54"/>
      <c r="M58" s="55"/>
      <c r="N58" s="7"/>
      <c r="O58" s="54"/>
      <c r="P58" s="55"/>
      <c r="Q58" s="7"/>
      <c r="R58" s="54"/>
      <c r="S58" s="55"/>
      <c r="T58" s="7"/>
      <c r="U58" s="54"/>
      <c r="V58" s="55"/>
      <c r="W58" s="7"/>
      <c r="X58" s="54"/>
      <c r="Y58" s="55"/>
      <c r="Z58" s="7"/>
      <c r="AA58" s="54"/>
      <c r="AB58" s="55"/>
      <c r="AC58" s="7"/>
      <c r="AD58" s="54"/>
      <c r="AE58" s="55"/>
      <c r="AF58" s="7"/>
      <c r="AG58" s="54"/>
      <c r="AH58" s="55"/>
      <c r="AI58" s="7"/>
      <c r="AJ58" s="54"/>
      <c r="AK58" s="55"/>
      <c r="AL58" s="7"/>
      <c r="AM58" s="54"/>
      <c r="AN58" s="55"/>
      <c r="AO58" s="7"/>
      <c r="AP58" s="54"/>
      <c r="AQ58" s="55"/>
      <c r="AR58" s="7"/>
      <c r="AS58" s="54"/>
      <c r="AT58" s="55"/>
      <c r="AV58" s="56"/>
      <c r="AW58" s="57"/>
      <c r="AX58" s="58"/>
    </row>
    <row r="59" spans="2:50" ht="21.75" customHeight="1" x14ac:dyDescent="0.25">
      <c r="B59" s="62"/>
      <c r="C59" s="109"/>
      <c r="D59" s="103"/>
      <c r="F59" s="103"/>
      <c r="H59" s="66"/>
      <c r="I59" s="67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V59" s="59"/>
      <c r="AW59" s="60"/>
      <c r="AX59" s="61"/>
    </row>
    <row r="60" spans="2:50" ht="18" customHeight="1" x14ac:dyDescent="0.25">
      <c r="B60" s="62"/>
      <c r="C60" s="93">
        <v>26</v>
      </c>
      <c r="D60" s="101" t="s">
        <v>63</v>
      </c>
      <c r="F60" s="101" t="s">
        <v>85</v>
      </c>
      <c r="H60" s="88">
        <v>1</v>
      </c>
      <c r="I60" s="90" t="s">
        <v>28</v>
      </c>
      <c r="K60" s="7"/>
      <c r="L60" s="54"/>
      <c r="M60" s="55"/>
      <c r="N60" s="7"/>
      <c r="O60" s="54"/>
      <c r="P60" s="55"/>
      <c r="Q60" s="7"/>
      <c r="R60" s="54"/>
      <c r="S60" s="55"/>
      <c r="T60" s="7"/>
      <c r="U60" s="54"/>
      <c r="V60" s="55"/>
      <c r="W60" s="7"/>
      <c r="X60" s="54"/>
      <c r="Y60" s="55"/>
      <c r="Z60" s="7"/>
      <c r="AA60" s="54"/>
      <c r="AB60" s="55"/>
      <c r="AC60" s="7"/>
      <c r="AD60" s="54"/>
      <c r="AE60" s="55"/>
      <c r="AF60" s="7"/>
      <c r="AG60" s="54"/>
      <c r="AH60" s="55"/>
      <c r="AI60" s="7"/>
      <c r="AJ60" s="54"/>
      <c r="AK60" s="55"/>
      <c r="AL60" s="7"/>
      <c r="AM60" s="54"/>
      <c r="AN60" s="55"/>
      <c r="AO60" s="7"/>
      <c r="AP60" s="54"/>
      <c r="AQ60" s="55"/>
      <c r="AR60" s="7"/>
      <c r="AS60" s="54"/>
      <c r="AT60" s="55"/>
      <c r="AV60" s="56"/>
      <c r="AW60" s="57"/>
      <c r="AX60" s="58"/>
    </row>
    <row r="61" spans="2:50" ht="18" customHeight="1" x14ac:dyDescent="0.25">
      <c r="B61" s="62"/>
      <c r="C61" s="93"/>
      <c r="D61" s="101"/>
      <c r="F61" s="101"/>
      <c r="H61" s="89"/>
      <c r="I61" s="90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V61" s="59"/>
      <c r="AW61" s="60"/>
      <c r="AX61" s="61"/>
    </row>
    <row r="62" spans="2:50" ht="6" customHeight="1" x14ac:dyDescent="0.25">
      <c r="I62" s="8"/>
    </row>
    <row r="63" spans="2:50" x14ac:dyDescent="0.25">
      <c r="B63" s="62" t="s">
        <v>86</v>
      </c>
      <c r="C63" s="72">
        <v>27</v>
      </c>
      <c r="D63" s="97" t="s">
        <v>87</v>
      </c>
      <c r="F63" s="97" t="s">
        <v>88</v>
      </c>
      <c r="H63" s="79">
        <v>1</v>
      </c>
      <c r="I63" s="78" t="s">
        <v>28</v>
      </c>
      <c r="K63" s="7"/>
      <c r="L63" s="54"/>
      <c r="M63" s="55"/>
      <c r="N63" s="7"/>
      <c r="O63" s="54"/>
      <c r="P63" s="55"/>
      <c r="Q63" s="7"/>
      <c r="R63" s="54"/>
      <c r="S63" s="55"/>
      <c r="T63" s="7"/>
      <c r="U63" s="54"/>
      <c r="V63" s="55"/>
      <c r="W63" s="7"/>
      <c r="X63" s="54"/>
      <c r="Y63" s="55"/>
      <c r="Z63" s="7"/>
      <c r="AA63" s="54"/>
      <c r="AB63" s="55"/>
      <c r="AC63" s="7"/>
      <c r="AD63" s="54"/>
      <c r="AE63" s="55"/>
      <c r="AF63" s="7"/>
      <c r="AG63" s="54"/>
      <c r="AH63" s="55"/>
      <c r="AI63" s="7"/>
      <c r="AJ63" s="54"/>
      <c r="AK63" s="55"/>
      <c r="AL63" s="7"/>
      <c r="AM63" s="54"/>
      <c r="AN63" s="55"/>
      <c r="AO63" s="7"/>
      <c r="AP63" s="54"/>
      <c r="AQ63" s="55"/>
      <c r="AR63" s="7"/>
      <c r="AS63" s="54"/>
      <c r="AT63" s="55"/>
      <c r="AV63" s="56"/>
      <c r="AW63" s="57"/>
      <c r="AX63" s="58"/>
    </row>
    <row r="64" spans="2:50" x14ac:dyDescent="0.25">
      <c r="B64" s="62"/>
      <c r="C64" s="72"/>
      <c r="D64" s="97"/>
      <c r="F64" s="97"/>
      <c r="H64" s="77"/>
      <c r="I64" s="78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V64" s="59"/>
      <c r="AW64" s="60"/>
      <c r="AX64" s="61"/>
    </row>
    <row r="65" spans="2:50" x14ac:dyDescent="0.25">
      <c r="B65" s="62"/>
      <c r="C65" s="72">
        <v>28</v>
      </c>
      <c r="D65" s="97" t="s">
        <v>89</v>
      </c>
      <c r="F65" s="97" t="s">
        <v>90</v>
      </c>
      <c r="H65" s="77" t="s">
        <v>91</v>
      </c>
      <c r="I65" s="78" t="s">
        <v>38</v>
      </c>
      <c r="K65" s="7"/>
      <c r="L65" s="54"/>
      <c r="M65" s="55"/>
      <c r="N65" s="7"/>
      <c r="O65" s="54"/>
      <c r="P65" s="55"/>
      <c r="Q65" s="7"/>
      <c r="R65" s="54"/>
      <c r="S65" s="55"/>
      <c r="T65" s="7"/>
      <c r="U65" s="54"/>
      <c r="V65" s="55"/>
      <c r="W65" s="7"/>
      <c r="X65" s="54"/>
      <c r="Y65" s="55"/>
      <c r="Z65" s="7"/>
      <c r="AA65" s="54"/>
      <c r="AB65" s="55"/>
      <c r="AC65" s="7"/>
      <c r="AD65" s="54"/>
      <c r="AE65" s="55"/>
      <c r="AF65" s="7"/>
      <c r="AG65" s="54"/>
      <c r="AH65" s="55"/>
      <c r="AI65" s="7"/>
      <c r="AJ65" s="54"/>
      <c r="AK65" s="55"/>
      <c r="AL65" s="7"/>
      <c r="AM65" s="54"/>
      <c r="AN65" s="55"/>
      <c r="AO65" s="7"/>
      <c r="AP65" s="54"/>
      <c r="AQ65" s="55"/>
      <c r="AR65" s="7"/>
      <c r="AS65" s="54"/>
      <c r="AT65" s="55"/>
      <c r="AV65" s="56"/>
      <c r="AW65" s="57"/>
      <c r="AX65" s="58"/>
    </row>
    <row r="66" spans="2:50" x14ac:dyDescent="0.25">
      <c r="B66" s="62"/>
      <c r="C66" s="72"/>
      <c r="D66" s="97"/>
      <c r="F66" s="97"/>
      <c r="H66" s="77"/>
      <c r="I66" s="78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4"/>
      <c r="AS66" s="91"/>
      <c r="AT66" s="55"/>
      <c r="AV66" s="59"/>
      <c r="AW66" s="60"/>
      <c r="AX66" s="61"/>
    </row>
    <row r="67" spans="2:50" x14ac:dyDescent="0.25">
      <c r="B67" s="62"/>
      <c r="C67" s="72">
        <v>29</v>
      </c>
      <c r="D67" s="97" t="s">
        <v>92</v>
      </c>
      <c r="F67" s="97" t="s">
        <v>93</v>
      </c>
      <c r="H67" s="77" t="s">
        <v>94</v>
      </c>
      <c r="I67" s="78" t="s">
        <v>28</v>
      </c>
      <c r="K67" s="7"/>
      <c r="L67" s="54"/>
      <c r="M67" s="55"/>
      <c r="N67" s="7"/>
      <c r="O67" s="54"/>
      <c r="P67" s="55"/>
      <c r="Q67" s="7"/>
      <c r="R67" s="54"/>
      <c r="S67" s="55"/>
      <c r="T67" s="7"/>
      <c r="U67" s="54"/>
      <c r="V67" s="55"/>
      <c r="W67" s="7"/>
      <c r="X67" s="54"/>
      <c r="Y67" s="55"/>
      <c r="Z67" s="7"/>
      <c r="AA67" s="54"/>
      <c r="AB67" s="55"/>
      <c r="AC67" s="7"/>
      <c r="AD67" s="54"/>
      <c r="AE67" s="55"/>
      <c r="AF67" s="7"/>
      <c r="AG67" s="54"/>
      <c r="AH67" s="55"/>
      <c r="AI67" s="7"/>
      <c r="AJ67" s="54"/>
      <c r="AK67" s="55"/>
      <c r="AL67" s="7"/>
      <c r="AM67" s="54"/>
      <c r="AN67" s="55"/>
      <c r="AO67" s="7"/>
      <c r="AP67" s="54"/>
      <c r="AQ67" s="55"/>
      <c r="AR67" s="7"/>
      <c r="AS67" s="54"/>
      <c r="AT67" s="55"/>
      <c r="AV67" s="56"/>
      <c r="AW67" s="57"/>
      <c r="AX67" s="58"/>
    </row>
    <row r="68" spans="2:50" x14ac:dyDescent="0.25">
      <c r="B68" s="62"/>
      <c r="C68" s="72"/>
      <c r="D68" s="97"/>
      <c r="F68" s="97"/>
      <c r="H68" s="77"/>
      <c r="I68" s="78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4"/>
      <c r="AJ68" s="91"/>
      <c r="AK68" s="55"/>
      <c r="AL68" s="53"/>
      <c r="AM68" s="53"/>
      <c r="AN68" s="53"/>
      <c r="AO68" s="53"/>
      <c r="AP68" s="53"/>
      <c r="AQ68" s="53"/>
      <c r="AR68" s="53"/>
      <c r="AS68" s="53"/>
      <c r="AT68" s="53"/>
      <c r="AV68" s="59"/>
      <c r="AW68" s="60"/>
      <c r="AX68" s="61"/>
    </row>
    <row r="69" spans="2:50" x14ac:dyDescent="0.25">
      <c r="B69" s="62"/>
      <c r="C69" s="93">
        <v>30</v>
      </c>
      <c r="D69" s="101" t="s">
        <v>63</v>
      </c>
      <c r="F69" s="101" t="s">
        <v>95</v>
      </c>
      <c r="H69" s="88">
        <v>1</v>
      </c>
      <c r="I69" s="90" t="s">
        <v>28</v>
      </c>
      <c r="K69" s="7"/>
      <c r="L69" s="54"/>
      <c r="M69" s="55"/>
      <c r="N69" s="7"/>
      <c r="O69" s="54"/>
      <c r="P69" s="55"/>
      <c r="Q69" s="7"/>
      <c r="R69" s="54"/>
      <c r="S69" s="55"/>
      <c r="T69" s="7"/>
      <c r="U69" s="54"/>
      <c r="V69" s="55"/>
      <c r="W69" s="7"/>
      <c r="X69" s="54"/>
      <c r="Y69" s="55"/>
      <c r="Z69" s="7"/>
      <c r="AA69" s="54"/>
      <c r="AB69" s="55"/>
      <c r="AC69" s="7"/>
      <c r="AD69" s="54"/>
      <c r="AE69" s="55"/>
      <c r="AF69" s="7"/>
      <c r="AG69" s="54"/>
      <c r="AH69" s="55"/>
      <c r="AI69" s="7"/>
      <c r="AJ69" s="54"/>
      <c r="AK69" s="55"/>
      <c r="AL69" s="7"/>
      <c r="AM69" s="54"/>
      <c r="AN69" s="55"/>
      <c r="AO69" s="7"/>
      <c r="AP69" s="54"/>
      <c r="AQ69" s="55"/>
      <c r="AR69" s="7"/>
      <c r="AS69" s="54"/>
      <c r="AT69" s="55"/>
      <c r="AV69" s="56"/>
      <c r="AW69" s="57"/>
      <c r="AX69" s="58"/>
    </row>
    <row r="70" spans="2:50" x14ac:dyDescent="0.25">
      <c r="B70" s="62"/>
      <c r="C70" s="93"/>
      <c r="D70" s="101"/>
      <c r="F70" s="101"/>
      <c r="H70" s="89"/>
      <c r="I70" s="90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V70" s="59"/>
      <c r="AW70" s="60"/>
      <c r="AX70" s="61"/>
    </row>
    <row r="71" spans="2:50" ht="5.25" customHeight="1" x14ac:dyDescent="0.25">
      <c r="I71" s="8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</row>
    <row r="72" spans="2:50" x14ac:dyDescent="0.25">
      <c r="B72" s="62" t="s">
        <v>96</v>
      </c>
      <c r="C72" s="72">
        <v>31</v>
      </c>
      <c r="D72" s="97" t="s">
        <v>97</v>
      </c>
      <c r="F72" s="97" t="s">
        <v>98</v>
      </c>
      <c r="H72" s="71">
        <v>0.8</v>
      </c>
      <c r="I72" s="78" t="s">
        <v>38</v>
      </c>
      <c r="K72" s="7"/>
      <c r="L72" s="54"/>
      <c r="M72" s="55"/>
      <c r="N72" s="7"/>
      <c r="O72" s="54"/>
      <c r="P72" s="55"/>
      <c r="Q72" s="7"/>
      <c r="R72" s="54"/>
      <c r="S72" s="55"/>
      <c r="T72" s="7"/>
      <c r="U72" s="54"/>
      <c r="V72" s="55"/>
      <c r="W72" s="7"/>
      <c r="X72" s="54"/>
      <c r="Y72" s="55"/>
      <c r="Z72" s="7"/>
      <c r="AA72" s="54"/>
      <c r="AB72" s="55"/>
      <c r="AC72" s="7"/>
      <c r="AD72" s="54"/>
      <c r="AE72" s="55"/>
      <c r="AF72" s="7"/>
      <c r="AG72" s="54"/>
      <c r="AH72" s="55"/>
      <c r="AI72" s="7"/>
      <c r="AJ72" s="54"/>
      <c r="AK72" s="55"/>
      <c r="AL72" s="7"/>
      <c r="AM72" s="54"/>
      <c r="AN72" s="55"/>
      <c r="AO72" s="7"/>
      <c r="AP72" s="54"/>
      <c r="AQ72" s="55"/>
      <c r="AR72" s="7"/>
      <c r="AS72" s="54"/>
      <c r="AT72" s="55"/>
      <c r="AV72" s="56"/>
      <c r="AW72" s="57"/>
      <c r="AX72" s="58"/>
    </row>
    <row r="73" spans="2:50" x14ac:dyDescent="0.25">
      <c r="B73" s="62"/>
      <c r="C73" s="72"/>
      <c r="D73" s="97"/>
      <c r="F73" s="97"/>
      <c r="H73" s="66"/>
      <c r="I73" s="78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V73" s="59"/>
      <c r="AW73" s="60"/>
      <c r="AX73" s="61"/>
    </row>
    <row r="74" spans="2:50" x14ac:dyDescent="0.25">
      <c r="B74" s="62"/>
      <c r="C74" s="72">
        <v>32</v>
      </c>
      <c r="D74" s="97" t="s">
        <v>99</v>
      </c>
      <c r="F74" s="97" t="s">
        <v>100</v>
      </c>
      <c r="H74" s="77" t="s">
        <v>101</v>
      </c>
      <c r="I74" s="78" t="s">
        <v>28</v>
      </c>
      <c r="K74" s="7"/>
      <c r="L74" s="54"/>
      <c r="M74" s="55"/>
      <c r="N74" s="7"/>
      <c r="O74" s="54"/>
      <c r="P74" s="55"/>
      <c r="Q74" s="7"/>
      <c r="R74" s="54"/>
      <c r="S74" s="55"/>
      <c r="T74" s="7"/>
      <c r="U74" s="54"/>
      <c r="V74" s="55"/>
      <c r="W74" s="7"/>
      <c r="X74" s="54"/>
      <c r="Y74" s="55"/>
      <c r="Z74" s="7"/>
      <c r="AA74" s="54"/>
      <c r="AB74" s="55"/>
      <c r="AC74" s="7"/>
      <c r="AD74" s="54"/>
      <c r="AE74" s="55"/>
      <c r="AF74" s="7"/>
      <c r="AG74" s="54"/>
      <c r="AH74" s="55"/>
      <c r="AI74" s="7"/>
      <c r="AJ74" s="54"/>
      <c r="AK74" s="55"/>
      <c r="AL74" s="7"/>
      <c r="AM74" s="54"/>
      <c r="AN74" s="55"/>
      <c r="AO74" s="7"/>
      <c r="AP74" s="54"/>
      <c r="AQ74" s="55"/>
      <c r="AR74" s="7"/>
      <c r="AS74" s="54"/>
      <c r="AT74" s="55"/>
      <c r="AV74" s="56"/>
      <c r="AW74" s="57"/>
      <c r="AX74" s="58"/>
    </row>
    <row r="75" spans="2:50" x14ac:dyDescent="0.25">
      <c r="B75" s="62"/>
      <c r="C75" s="72"/>
      <c r="D75" s="97"/>
      <c r="F75" s="97"/>
      <c r="H75" s="77"/>
      <c r="I75" s="78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V75" s="59"/>
      <c r="AW75" s="60"/>
      <c r="AX75" s="61"/>
    </row>
    <row r="76" spans="2:50" x14ac:dyDescent="0.25">
      <c r="B76" s="62"/>
      <c r="C76" s="72">
        <v>33</v>
      </c>
      <c r="D76" s="97" t="s">
        <v>102</v>
      </c>
      <c r="F76" s="97" t="s">
        <v>103</v>
      </c>
      <c r="H76" s="110" t="s">
        <v>104</v>
      </c>
      <c r="I76" s="78" t="s">
        <v>38</v>
      </c>
      <c r="K76" s="7"/>
      <c r="L76" s="54"/>
      <c r="M76" s="55"/>
      <c r="N76" s="7"/>
      <c r="O76" s="54"/>
      <c r="P76" s="55"/>
      <c r="Q76" s="7"/>
      <c r="R76" s="54"/>
      <c r="S76" s="55"/>
      <c r="T76" s="7"/>
      <c r="U76" s="54"/>
      <c r="V76" s="55"/>
      <c r="W76" s="7"/>
      <c r="X76" s="54"/>
      <c r="Y76" s="55"/>
      <c r="Z76" s="7"/>
      <c r="AA76" s="54"/>
      <c r="AB76" s="55"/>
      <c r="AC76" s="7"/>
      <c r="AD76" s="54"/>
      <c r="AE76" s="55"/>
      <c r="AF76" s="7"/>
      <c r="AG76" s="54"/>
      <c r="AH76" s="55"/>
      <c r="AI76" s="7"/>
      <c r="AJ76" s="54"/>
      <c r="AK76" s="55"/>
      <c r="AL76" s="7"/>
      <c r="AM76" s="54"/>
      <c r="AN76" s="55"/>
      <c r="AO76" s="7"/>
      <c r="AP76" s="54"/>
      <c r="AQ76" s="55"/>
      <c r="AR76" s="7"/>
      <c r="AS76" s="54"/>
      <c r="AT76" s="55"/>
      <c r="AV76" s="56"/>
      <c r="AW76" s="57"/>
      <c r="AX76" s="58"/>
    </row>
    <row r="77" spans="2:50" x14ac:dyDescent="0.25">
      <c r="B77" s="62"/>
      <c r="C77" s="72"/>
      <c r="D77" s="97"/>
      <c r="F77" s="97"/>
      <c r="H77" s="110"/>
      <c r="I77" s="78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V77" s="59"/>
      <c r="AW77" s="60"/>
      <c r="AX77" s="61"/>
    </row>
    <row r="78" spans="2:50" x14ac:dyDescent="0.25">
      <c r="B78" s="62"/>
      <c r="C78" s="72">
        <v>34</v>
      </c>
      <c r="D78" s="97" t="s">
        <v>105</v>
      </c>
      <c r="F78" s="97" t="s">
        <v>106</v>
      </c>
      <c r="H78" s="111">
        <v>7</v>
      </c>
      <c r="I78" s="78" t="s">
        <v>38</v>
      </c>
      <c r="K78" s="7"/>
      <c r="L78" s="54"/>
      <c r="M78" s="55"/>
      <c r="N78" s="7"/>
      <c r="O78" s="54"/>
      <c r="P78" s="55"/>
      <c r="Q78" s="7"/>
      <c r="R78" s="54"/>
      <c r="S78" s="55"/>
      <c r="T78" s="7"/>
      <c r="U78" s="54"/>
      <c r="V78" s="55"/>
      <c r="W78" s="7"/>
      <c r="X78" s="54"/>
      <c r="Y78" s="55"/>
      <c r="Z78" s="7"/>
      <c r="AA78" s="54"/>
      <c r="AB78" s="55"/>
      <c r="AC78" s="7"/>
      <c r="AD78" s="54"/>
      <c r="AE78" s="55"/>
      <c r="AF78" s="7"/>
      <c r="AG78" s="54"/>
      <c r="AH78" s="55"/>
      <c r="AI78" s="7"/>
      <c r="AJ78" s="54"/>
      <c r="AK78" s="55"/>
      <c r="AL78" s="7"/>
      <c r="AM78" s="54"/>
      <c r="AN78" s="55"/>
      <c r="AO78" s="7"/>
      <c r="AP78" s="54"/>
      <c r="AQ78" s="55"/>
      <c r="AR78" s="7"/>
      <c r="AS78" s="54"/>
      <c r="AT78" s="55"/>
      <c r="AV78" s="56"/>
      <c r="AW78" s="57"/>
      <c r="AX78" s="58"/>
    </row>
    <row r="79" spans="2:50" x14ac:dyDescent="0.25">
      <c r="B79" s="62"/>
      <c r="C79" s="72"/>
      <c r="D79" s="97"/>
      <c r="F79" s="97"/>
      <c r="H79" s="111"/>
      <c r="I79" s="78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V79" s="59"/>
      <c r="AW79" s="60"/>
      <c r="AX79" s="61"/>
    </row>
    <row r="80" spans="2:50" x14ac:dyDescent="0.25">
      <c r="B80" s="62"/>
      <c r="C80" s="72">
        <v>35</v>
      </c>
      <c r="D80" s="97" t="s">
        <v>107</v>
      </c>
      <c r="F80" s="97" t="s">
        <v>108</v>
      </c>
      <c r="H80" s="77"/>
      <c r="I80" s="78" t="s">
        <v>28</v>
      </c>
      <c r="K80" s="7"/>
      <c r="L80" s="54"/>
      <c r="M80" s="55"/>
      <c r="N80" s="7"/>
      <c r="O80" s="54"/>
      <c r="P80" s="55"/>
      <c r="Q80" s="7"/>
      <c r="R80" s="54"/>
      <c r="S80" s="55"/>
      <c r="T80" s="7"/>
      <c r="U80" s="54"/>
      <c r="V80" s="55"/>
      <c r="W80" s="7"/>
      <c r="X80" s="54"/>
      <c r="Y80" s="55"/>
      <c r="Z80" s="7"/>
      <c r="AA80" s="54"/>
      <c r="AB80" s="55"/>
      <c r="AC80" s="7"/>
      <c r="AD80" s="54"/>
      <c r="AE80" s="55"/>
      <c r="AF80" s="7"/>
      <c r="AG80" s="54"/>
      <c r="AH80" s="55"/>
      <c r="AI80" s="7"/>
      <c r="AJ80" s="54"/>
      <c r="AK80" s="55"/>
      <c r="AL80" s="7"/>
      <c r="AM80" s="54"/>
      <c r="AN80" s="55"/>
      <c r="AO80" s="7"/>
      <c r="AP80" s="54"/>
      <c r="AQ80" s="55"/>
      <c r="AR80" s="7"/>
      <c r="AS80" s="54"/>
      <c r="AT80" s="55"/>
      <c r="AV80" s="56"/>
      <c r="AW80" s="57"/>
      <c r="AX80" s="58"/>
    </row>
    <row r="81" spans="2:50" x14ac:dyDescent="0.25">
      <c r="B81" s="62"/>
      <c r="C81" s="72"/>
      <c r="D81" s="97"/>
      <c r="F81" s="97"/>
      <c r="H81" s="77"/>
      <c r="I81" s="78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V81" s="59"/>
      <c r="AW81" s="60"/>
      <c r="AX81" s="61"/>
    </row>
    <row r="82" spans="2:50" x14ac:dyDescent="0.25">
      <c r="B82" s="62"/>
      <c r="C82" s="72">
        <v>36</v>
      </c>
      <c r="D82" s="97" t="s">
        <v>109</v>
      </c>
      <c r="F82" s="97" t="s">
        <v>110</v>
      </c>
      <c r="H82" s="77"/>
      <c r="I82" s="78" t="s">
        <v>28</v>
      </c>
      <c r="K82" s="7"/>
      <c r="L82" s="54"/>
      <c r="M82" s="55"/>
      <c r="N82" s="7"/>
      <c r="O82" s="54"/>
      <c r="P82" s="55"/>
      <c r="Q82" s="7"/>
      <c r="R82" s="54"/>
      <c r="S82" s="55"/>
      <c r="T82" s="7"/>
      <c r="U82" s="54"/>
      <c r="V82" s="55"/>
      <c r="W82" s="7"/>
      <c r="X82" s="54"/>
      <c r="Y82" s="55"/>
      <c r="Z82" s="7"/>
      <c r="AA82" s="54"/>
      <c r="AB82" s="55"/>
      <c r="AC82" s="7"/>
      <c r="AD82" s="54"/>
      <c r="AE82" s="55"/>
      <c r="AF82" s="7"/>
      <c r="AG82" s="54"/>
      <c r="AH82" s="55"/>
      <c r="AI82" s="7"/>
      <c r="AJ82" s="54"/>
      <c r="AK82" s="55"/>
      <c r="AL82" s="7"/>
      <c r="AM82" s="54"/>
      <c r="AN82" s="55"/>
      <c r="AO82" s="7"/>
      <c r="AP82" s="54"/>
      <c r="AQ82" s="55"/>
      <c r="AR82" s="7"/>
      <c r="AS82" s="54"/>
      <c r="AT82" s="55"/>
      <c r="AV82" s="56"/>
      <c r="AW82" s="57"/>
      <c r="AX82" s="58"/>
    </row>
    <row r="83" spans="2:50" x14ac:dyDescent="0.25">
      <c r="B83" s="62"/>
      <c r="C83" s="72"/>
      <c r="D83" s="97"/>
      <c r="F83" s="97"/>
      <c r="H83" s="77"/>
      <c r="I83" s="78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V83" s="59"/>
      <c r="AW83" s="60"/>
      <c r="AX83" s="61"/>
    </row>
    <row r="84" spans="2:50" x14ac:dyDescent="0.25">
      <c r="B84" s="62"/>
      <c r="C84" s="72">
        <v>37</v>
      </c>
      <c r="D84" s="97" t="s">
        <v>111</v>
      </c>
      <c r="F84" s="97" t="s">
        <v>112</v>
      </c>
      <c r="H84" s="110" t="s">
        <v>113</v>
      </c>
      <c r="I84" s="78" t="s">
        <v>38</v>
      </c>
      <c r="K84" s="7"/>
      <c r="L84" s="54"/>
      <c r="M84" s="55"/>
      <c r="N84" s="7"/>
      <c r="O84" s="54"/>
      <c r="P84" s="55"/>
      <c r="Q84" s="7"/>
      <c r="R84" s="54"/>
      <c r="S84" s="55"/>
      <c r="T84" s="7"/>
      <c r="U84" s="54"/>
      <c r="V84" s="55"/>
      <c r="W84" s="7"/>
      <c r="X84" s="54"/>
      <c r="Y84" s="55"/>
      <c r="Z84" s="7"/>
      <c r="AA84" s="54"/>
      <c r="AB84" s="55"/>
      <c r="AC84" s="7"/>
      <c r="AD84" s="54"/>
      <c r="AE84" s="55"/>
      <c r="AF84" s="7"/>
      <c r="AG84" s="54"/>
      <c r="AH84" s="55"/>
      <c r="AI84" s="7"/>
      <c r="AJ84" s="54"/>
      <c r="AK84" s="55"/>
      <c r="AL84" s="7"/>
      <c r="AM84" s="54"/>
      <c r="AN84" s="55"/>
      <c r="AO84" s="7"/>
      <c r="AP84" s="54"/>
      <c r="AQ84" s="55"/>
      <c r="AR84" s="7"/>
      <c r="AS84" s="54"/>
      <c r="AT84" s="55"/>
      <c r="AV84" s="56"/>
      <c r="AW84" s="57"/>
      <c r="AX84" s="58"/>
    </row>
    <row r="85" spans="2:50" x14ac:dyDescent="0.25">
      <c r="B85" s="62"/>
      <c r="C85" s="72"/>
      <c r="D85" s="97"/>
      <c r="F85" s="97"/>
      <c r="H85" s="110"/>
      <c r="I85" s="78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V85" s="59"/>
      <c r="AW85" s="60"/>
      <c r="AX85" s="61"/>
    </row>
    <row r="86" spans="2:50" ht="25.5" customHeight="1" x14ac:dyDescent="0.25">
      <c r="B86" s="62"/>
      <c r="C86" s="72">
        <v>38</v>
      </c>
      <c r="D86" s="97" t="s">
        <v>114</v>
      </c>
      <c r="F86" s="97" t="s">
        <v>115</v>
      </c>
      <c r="H86" s="77" t="s">
        <v>116</v>
      </c>
      <c r="I86" s="78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56"/>
      <c r="AW86" s="57"/>
      <c r="AX86" s="58"/>
    </row>
    <row r="87" spans="2:50" ht="25.5" customHeight="1" x14ac:dyDescent="0.25">
      <c r="B87" s="62"/>
      <c r="C87" s="72"/>
      <c r="D87" s="97"/>
      <c r="F87" s="97"/>
      <c r="H87" s="77"/>
      <c r="I87" s="78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V87" s="59"/>
      <c r="AW87" s="60"/>
      <c r="AX87" s="61"/>
    </row>
    <row r="88" spans="2:50" x14ac:dyDescent="0.25">
      <c r="B88" s="62"/>
      <c r="C88" s="109">
        <v>39</v>
      </c>
      <c r="D88" s="103" t="s">
        <v>117</v>
      </c>
      <c r="F88" s="103" t="s">
        <v>118</v>
      </c>
      <c r="H88" s="66"/>
      <c r="I88" s="67" t="s">
        <v>38</v>
      </c>
      <c r="K88" s="7"/>
      <c r="L88" s="54"/>
      <c r="M88" s="55"/>
      <c r="N88" s="7"/>
      <c r="O88" s="54"/>
      <c r="P88" s="55"/>
      <c r="Q88" s="7"/>
      <c r="R88" s="54"/>
      <c r="S88" s="55"/>
      <c r="T88" s="7"/>
      <c r="U88" s="54"/>
      <c r="V88" s="55"/>
      <c r="W88" s="7"/>
      <c r="X88" s="54"/>
      <c r="Y88" s="55"/>
      <c r="Z88" s="7"/>
      <c r="AA88" s="54"/>
      <c r="AB88" s="55"/>
      <c r="AC88" s="7"/>
      <c r="AD88" s="54"/>
      <c r="AE88" s="55"/>
      <c r="AF88" s="7"/>
      <c r="AG88" s="54"/>
      <c r="AH88" s="55"/>
      <c r="AI88" s="7"/>
      <c r="AJ88" s="54"/>
      <c r="AK88" s="55"/>
      <c r="AL88" s="7"/>
      <c r="AM88" s="54"/>
      <c r="AN88" s="55"/>
      <c r="AO88" s="7"/>
      <c r="AP88" s="54"/>
      <c r="AQ88" s="55"/>
      <c r="AR88" s="7"/>
      <c r="AS88" s="54"/>
      <c r="AT88" s="55"/>
      <c r="AV88" s="56"/>
      <c r="AW88" s="57"/>
      <c r="AX88" s="58"/>
    </row>
    <row r="89" spans="2:50" x14ac:dyDescent="0.25">
      <c r="B89" s="62"/>
      <c r="C89" s="109"/>
      <c r="D89" s="103"/>
      <c r="F89" s="103"/>
      <c r="H89" s="66"/>
      <c r="I89" s="67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V89" s="59"/>
      <c r="AW89" s="60"/>
      <c r="AX89" s="61"/>
    </row>
    <row r="90" spans="2:50" x14ac:dyDescent="0.25">
      <c r="B90" s="62"/>
      <c r="C90" s="93">
        <v>40</v>
      </c>
      <c r="D90" s="92" t="s">
        <v>63</v>
      </c>
      <c r="F90" s="92" t="s">
        <v>119</v>
      </c>
      <c r="H90" s="88">
        <v>1</v>
      </c>
      <c r="I90" s="90" t="s">
        <v>28</v>
      </c>
      <c r="K90" s="7"/>
      <c r="L90" s="54"/>
      <c r="M90" s="55"/>
      <c r="N90" s="7"/>
      <c r="O90" s="54"/>
      <c r="P90" s="55"/>
      <c r="Q90" s="7"/>
      <c r="R90" s="54"/>
      <c r="S90" s="55"/>
      <c r="T90" s="7"/>
      <c r="U90" s="54"/>
      <c r="V90" s="55"/>
      <c r="W90" s="7"/>
      <c r="X90" s="54"/>
      <c r="Y90" s="55"/>
      <c r="Z90" s="9"/>
      <c r="AA90" s="53"/>
      <c r="AB90" s="53"/>
      <c r="AC90" s="7"/>
      <c r="AD90" s="54"/>
      <c r="AE90" s="55"/>
      <c r="AF90" s="7"/>
      <c r="AG90" s="54"/>
      <c r="AH90" s="55"/>
      <c r="AI90" s="7"/>
      <c r="AJ90" s="54"/>
      <c r="AK90" s="55"/>
      <c r="AL90" s="7"/>
      <c r="AM90" s="54"/>
      <c r="AN90" s="55"/>
      <c r="AO90" s="9"/>
      <c r="AP90" s="54"/>
      <c r="AQ90" s="55"/>
      <c r="AR90" s="7"/>
      <c r="AS90" s="54"/>
      <c r="AT90" s="55"/>
      <c r="AV90" s="56"/>
      <c r="AW90" s="57"/>
      <c r="AX90" s="58"/>
    </row>
    <row r="91" spans="2:50" x14ac:dyDescent="0.25">
      <c r="B91" s="62"/>
      <c r="C91" s="93"/>
      <c r="D91" s="92"/>
      <c r="F91" s="92"/>
      <c r="H91" s="89"/>
      <c r="I91" s="90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4"/>
      <c r="AP91" s="91"/>
      <c r="AQ91" s="55"/>
      <c r="AR91" s="53"/>
      <c r="AS91" s="53"/>
      <c r="AT91" s="53"/>
      <c r="AV91" s="59"/>
      <c r="AW91" s="60"/>
      <c r="AX91" s="61"/>
    </row>
    <row r="92" spans="2:50" ht="6" customHeight="1" x14ac:dyDescent="0.25">
      <c r="I92" s="8"/>
    </row>
    <row r="93" spans="2:50" x14ac:dyDescent="0.25">
      <c r="B93" s="62" t="s">
        <v>120</v>
      </c>
      <c r="C93" s="72">
        <v>41</v>
      </c>
      <c r="D93" s="97" t="s">
        <v>121</v>
      </c>
      <c r="F93" s="97" t="s">
        <v>122</v>
      </c>
      <c r="H93" s="79">
        <v>0.85</v>
      </c>
      <c r="I93" s="78" t="s">
        <v>38</v>
      </c>
      <c r="K93" s="7"/>
      <c r="L93" s="54"/>
      <c r="M93" s="55"/>
      <c r="N93" s="7"/>
      <c r="O93" s="54"/>
      <c r="P93" s="55"/>
      <c r="Q93" s="7"/>
      <c r="R93" s="54"/>
      <c r="S93" s="55"/>
      <c r="T93" s="7"/>
      <c r="U93" s="54"/>
      <c r="V93" s="55"/>
      <c r="W93" s="7"/>
      <c r="X93" s="54"/>
      <c r="Y93" s="55"/>
      <c r="Z93" s="7"/>
      <c r="AA93" s="54"/>
      <c r="AB93" s="55"/>
      <c r="AC93" s="7"/>
      <c r="AD93" s="54"/>
      <c r="AE93" s="55"/>
      <c r="AF93" s="7"/>
      <c r="AG93" s="54"/>
      <c r="AH93" s="55"/>
      <c r="AI93" s="7"/>
      <c r="AJ93" s="54"/>
      <c r="AK93" s="55"/>
      <c r="AL93" s="7"/>
      <c r="AM93" s="54"/>
      <c r="AN93" s="55"/>
      <c r="AO93" s="7"/>
      <c r="AP93" s="54"/>
      <c r="AQ93" s="55"/>
      <c r="AR93" s="7"/>
      <c r="AS93" s="54"/>
      <c r="AT93" s="55"/>
      <c r="AV93" s="56"/>
      <c r="AW93" s="57"/>
      <c r="AX93" s="58"/>
    </row>
    <row r="94" spans="2:50" x14ac:dyDescent="0.25">
      <c r="B94" s="62"/>
      <c r="C94" s="72"/>
      <c r="D94" s="97"/>
      <c r="F94" s="97"/>
      <c r="H94" s="77"/>
      <c r="I94" s="78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V94" s="59"/>
      <c r="AW94" s="60"/>
      <c r="AX94" s="61"/>
    </row>
    <row r="95" spans="2:50" x14ac:dyDescent="0.25">
      <c r="B95" s="62"/>
      <c r="C95" s="72">
        <v>42</v>
      </c>
      <c r="D95" s="97" t="s">
        <v>123</v>
      </c>
      <c r="F95" s="97" t="s">
        <v>124</v>
      </c>
      <c r="H95" s="77">
        <v>3</v>
      </c>
      <c r="I95" s="78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56"/>
      <c r="AW95" s="57"/>
      <c r="AX95" s="58"/>
    </row>
    <row r="96" spans="2:50" x14ac:dyDescent="0.25">
      <c r="B96" s="62"/>
      <c r="C96" s="72"/>
      <c r="D96" s="97"/>
      <c r="F96" s="97"/>
      <c r="H96" s="77"/>
      <c r="I96" s="78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V96" s="59"/>
      <c r="AW96" s="60"/>
      <c r="AX96" s="61"/>
    </row>
    <row r="97" spans="2:50" x14ac:dyDescent="0.25">
      <c r="B97" s="62"/>
      <c r="C97" s="93">
        <v>43</v>
      </c>
      <c r="D97" s="101" t="s">
        <v>125</v>
      </c>
      <c r="F97" s="101" t="s">
        <v>126</v>
      </c>
      <c r="H97" s="89"/>
      <c r="I97" s="90" t="s">
        <v>28</v>
      </c>
      <c r="K97" s="7"/>
      <c r="L97" s="54"/>
      <c r="M97" s="55"/>
      <c r="N97" s="7"/>
      <c r="O97" s="54"/>
      <c r="P97" s="55"/>
      <c r="Q97" s="7"/>
      <c r="R97" s="54"/>
      <c r="S97" s="55"/>
      <c r="T97" s="7"/>
      <c r="U97" s="54"/>
      <c r="V97" s="55"/>
      <c r="W97" s="7"/>
      <c r="X97" s="54"/>
      <c r="Y97" s="55"/>
      <c r="Z97" s="7"/>
      <c r="AA97" s="54"/>
      <c r="AB97" s="55"/>
      <c r="AC97" s="7"/>
      <c r="AD97" s="54"/>
      <c r="AE97" s="55"/>
      <c r="AF97" s="7"/>
      <c r="AG97" s="54"/>
      <c r="AH97" s="55"/>
      <c r="AI97" s="7"/>
      <c r="AJ97" s="54"/>
      <c r="AK97" s="55"/>
      <c r="AL97" s="7"/>
      <c r="AM97" s="54"/>
      <c r="AN97" s="55"/>
      <c r="AO97" s="7"/>
      <c r="AP97" s="54"/>
      <c r="AQ97" s="55"/>
      <c r="AR97" s="7"/>
      <c r="AS97" s="54"/>
      <c r="AT97" s="55"/>
      <c r="AV97" s="56"/>
      <c r="AW97" s="57"/>
      <c r="AX97" s="58"/>
    </row>
    <row r="98" spans="2:50" x14ac:dyDescent="0.25">
      <c r="B98" s="62"/>
      <c r="C98" s="93"/>
      <c r="D98" s="101"/>
      <c r="F98" s="101"/>
      <c r="H98" s="89"/>
      <c r="I98" s="90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V98" s="59"/>
      <c r="AW98" s="60"/>
      <c r="AX98" s="61"/>
    </row>
    <row r="99" spans="2:50" x14ac:dyDescent="0.25">
      <c r="B99" s="62"/>
      <c r="C99" s="72">
        <v>44</v>
      </c>
      <c r="D99" s="97" t="s">
        <v>127</v>
      </c>
      <c r="F99" s="97" t="s">
        <v>128</v>
      </c>
      <c r="H99" s="71">
        <v>0.4</v>
      </c>
      <c r="I99" s="78" t="s">
        <v>28</v>
      </c>
      <c r="K99" s="7"/>
      <c r="L99" s="54"/>
      <c r="M99" s="55"/>
      <c r="N99" s="7"/>
      <c r="O99" s="54"/>
      <c r="P99" s="55"/>
      <c r="Q99" s="7"/>
      <c r="R99" s="54"/>
      <c r="S99" s="55"/>
      <c r="T99" s="7"/>
      <c r="U99" s="54"/>
      <c r="V99" s="55"/>
      <c r="W99" s="7"/>
      <c r="X99" s="54"/>
      <c r="Y99" s="55"/>
      <c r="Z99" s="7"/>
      <c r="AA99" s="54"/>
      <c r="AB99" s="55"/>
      <c r="AC99" s="7"/>
      <c r="AD99" s="54"/>
      <c r="AE99" s="55"/>
      <c r="AF99" s="7"/>
      <c r="AG99" s="54"/>
      <c r="AH99" s="55"/>
      <c r="AI99" s="7"/>
      <c r="AJ99" s="54"/>
      <c r="AK99" s="55"/>
      <c r="AL99" s="7"/>
      <c r="AM99" s="54"/>
      <c r="AN99" s="55"/>
      <c r="AO99" s="7"/>
      <c r="AP99" s="54"/>
      <c r="AQ99" s="55"/>
      <c r="AR99" s="7"/>
      <c r="AS99" s="54"/>
      <c r="AT99" s="55"/>
      <c r="AV99" s="56"/>
      <c r="AW99" s="57"/>
      <c r="AX99" s="58"/>
    </row>
    <row r="100" spans="2:50" x14ac:dyDescent="0.25">
      <c r="B100" s="62"/>
      <c r="C100" s="72"/>
      <c r="D100" s="97"/>
      <c r="F100" s="97"/>
      <c r="H100" s="66"/>
      <c r="I100" s="78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V100" s="59"/>
      <c r="AW100" s="60"/>
      <c r="AX100" s="61"/>
    </row>
    <row r="101" spans="2:50" x14ac:dyDescent="0.25">
      <c r="B101" s="62"/>
      <c r="C101" s="72">
        <v>45</v>
      </c>
      <c r="D101" s="97" t="s">
        <v>129</v>
      </c>
      <c r="F101" s="97" t="s">
        <v>130</v>
      </c>
      <c r="H101" s="77"/>
      <c r="I101" s="78" t="s">
        <v>28</v>
      </c>
      <c r="K101" s="7"/>
      <c r="L101" s="54"/>
      <c r="M101" s="55"/>
      <c r="N101" s="7"/>
      <c r="O101" s="54"/>
      <c r="P101" s="55"/>
      <c r="Q101" s="7"/>
      <c r="R101" s="54"/>
      <c r="S101" s="55"/>
      <c r="T101" s="7"/>
      <c r="U101" s="54"/>
      <c r="V101" s="55"/>
      <c r="W101" s="7"/>
      <c r="X101" s="54"/>
      <c r="Y101" s="55"/>
      <c r="Z101" s="7"/>
      <c r="AA101" s="54"/>
      <c r="AB101" s="55"/>
      <c r="AC101" s="7"/>
      <c r="AD101" s="54"/>
      <c r="AE101" s="55"/>
      <c r="AF101" s="7"/>
      <c r="AG101" s="54"/>
      <c r="AH101" s="55"/>
      <c r="AI101" s="7"/>
      <c r="AJ101" s="54"/>
      <c r="AK101" s="55"/>
      <c r="AL101" s="7"/>
      <c r="AM101" s="54"/>
      <c r="AN101" s="55"/>
      <c r="AO101" s="7"/>
      <c r="AP101" s="54"/>
      <c r="AQ101" s="55"/>
      <c r="AR101" s="7"/>
      <c r="AS101" s="54"/>
      <c r="AT101" s="55"/>
      <c r="AV101" s="56"/>
      <c r="AW101" s="57"/>
      <c r="AX101" s="58"/>
    </row>
    <row r="102" spans="2:50" x14ac:dyDescent="0.25">
      <c r="B102" s="62"/>
      <c r="C102" s="72"/>
      <c r="D102" s="97"/>
      <c r="F102" s="97"/>
      <c r="H102" s="77"/>
      <c r="I102" s="78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V102" s="59"/>
      <c r="AW102" s="60"/>
      <c r="AX102" s="61"/>
    </row>
    <row r="103" spans="2:50" ht="19.5" customHeight="1" x14ac:dyDescent="0.25">
      <c r="B103" s="62"/>
      <c r="C103" s="72">
        <v>46</v>
      </c>
      <c r="D103" s="97" t="s">
        <v>131</v>
      </c>
      <c r="F103" s="97" t="s">
        <v>132</v>
      </c>
      <c r="H103" s="77" t="s">
        <v>133</v>
      </c>
      <c r="I103" s="78" t="s">
        <v>28</v>
      </c>
      <c r="K103" s="10"/>
      <c r="L103" s="54"/>
      <c r="M103" s="55"/>
      <c r="N103" s="7"/>
      <c r="O103" s="54"/>
      <c r="P103" s="55"/>
      <c r="Q103" s="7"/>
      <c r="R103" s="54"/>
      <c r="S103" s="55"/>
      <c r="T103" s="7"/>
      <c r="U103" s="54"/>
      <c r="V103" s="55"/>
      <c r="W103" s="7"/>
      <c r="X103" s="54"/>
      <c r="Y103" s="55"/>
      <c r="Z103" s="7"/>
      <c r="AA103" s="54"/>
      <c r="AB103" s="55"/>
      <c r="AC103" s="7"/>
      <c r="AD103" s="54"/>
      <c r="AE103" s="55"/>
      <c r="AF103" s="7"/>
      <c r="AG103" s="54"/>
      <c r="AH103" s="55"/>
      <c r="AI103" s="7"/>
      <c r="AJ103" s="54"/>
      <c r="AK103" s="55"/>
      <c r="AL103" s="7"/>
      <c r="AM103" s="54"/>
      <c r="AN103" s="55"/>
      <c r="AO103" s="7"/>
      <c r="AP103" s="54"/>
      <c r="AQ103" s="55"/>
      <c r="AR103" s="7"/>
      <c r="AS103" s="54"/>
      <c r="AT103" s="55"/>
      <c r="AV103" s="56"/>
      <c r="AW103" s="57"/>
      <c r="AX103" s="58"/>
    </row>
    <row r="104" spans="2:50" ht="19.5" customHeight="1" x14ac:dyDescent="0.25">
      <c r="B104" s="62"/>
      <c r="C104" s="72"/>
      <c r="D104" s="97"/>
      <c r="F104" s="97"/>
      <c r="H104" s="77"/>
      <c r="I104" s="78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V104" s="59"/>
      <c r="AW104" s="60"/>
      <c r="AX104" s="61"/>
    </row>
    <row r="105" spans="2:50" x14ac:dyDescent="0.25">
      <c r="B105" s="62"/>
      <c r="C105" s="72">
        <v>47</v>
      </c>
      <c r="D105" s="97" t="s">
        <v>134</v>
      </c>
      <c r="F105" s="97" t="s">
        <v>135</v>
      </c>
      <c r="H105" s="79">
        <v>0.27</v>
      </c>
      <c r="I105" s="78" t="s">
        <v>28</v>
      </c>
      <c r="K105" s="7"/>
      <c r="L105" s="54"/>
      <c r="M105" s="55"/>
      <c r="N105" s="7"/>
      <c r="O105" s="54"/>
      <c r="P105" s="55"/>
      <c r="Q105" s="7"/>
      <c r="R105" s="54"/>
      <c r="S105" s="55"/>
      <c r="T105" s="7"/>
      <c r="U105" s="54"/>
      <c r="V105" s="55"/>
      <c r="W105" s="7"/>
      <c r="X105" s="54"/>
      <c r="Y105" s="55"/>
      <c r="Z105" s="7"/>
      <c r="AA105" s="54"/>
      <c r="AB105" s="55"/>
      <c r="AC105" s="7"/>
      <c r="AD105" s="54"/>
      <c r="AE105" s="55"/>
      <c r="AF105" s="7"/>
      <c r="AG105" s="54"/>
      <c r="AH105" s="55"/>
      <c r="AI105" s="7"/>
      <c r="AJ105" s="54"/>
      <c r="AK105" s="55"/>
      <c r="AL105" s="7"/>
      <c r="AM105" s="54"/>
      <c r="AN105" s="55"/>
      <c r="AO105" s="7"/>
      <c r="AP105" s="54"/>
      <c r="AQ105" s="55"/>
      <c r="AR105" s="7"/>
      <c r="AS105" s="54"/>
      <c r="AT105" s="55"/>
      <c r="AV105" s="56"/>
      <c r="AW105" s="57"/>
      <c r="AX105" s="58"/>
    </row>
    <row r="106" spans="2:50" x14ac:dyDescent="0.25">
      <c r="B106" s="62"/>
      <c r="C106" s="72"/>
      <c r="D106" s="97"/>
      <c r="F106" s="97"/>
      <c r="H106" s="77"/>
      <c r="I106" s="78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V106" s="59"/>
      <c r="AW106" s="60"/>
      <c r="AX106" s="61"/>
    </row>
    <row r="107" spans="2:50" x14ac:dyDescent="0.25">
      <c r="B107" s="62"/>
      <c r="C107" s="109">
        <v>48</v>
      </c>
      <c r="D107" s="103" t="s">
        <v>136</v>
      </c>
      <c r="F107" s="103" t="s">
        <v>137</v>
      </c>
      <c r="H107" s="66"/>
      <c r="I107" s="67" t="s">
        <v>28</v>
      </c>
      <c r="K107" s="7"/>
      <c r="L107" s="54"/>
      <c r="M107" s="55"/>
      <c r="N107" s="7"/>
      <c r="O107" s="54"/>
      <c r="P107" s="55"/>
      <c r="Q107" s="7"/>
      <c r="R107" s="54"/>
      <c r="S107" s="55"/>
      <c r="T107" s="7"/>
      <c r="U107" s="54"/>
      <c r="V107" s="55"/>
      <c r="W107" s="7"/>
      <c r="X107" s="54"/>
      <c r="Y107" s="55"/>
      <c r="Z107" s="7"/>
      <c r="AA107" s="54"/>
      <c r="AB107" s="55"/>
      <c r="AC107" s="7"/>
      <c r="AD107" s="54"/>
      <c r="AE107" s="55"/>
      <c r="AF107" s="7"/>
      <c r="AG107" s="54"/>
      <c r="AH107" s="55"/>
      <c r="AI107" s="7"/>
      <c r="AJ107" s="54"/>
      <c r="AK107" s="55"/>
      <c r="AL107" s="7"/>
      <c r="AM107" s="54"/>
      <c r="AN107" s="55"/>
      <c r="AO107" s="7"/>
      <c r="AP107" s="54"/>
      <c r="AQ107" s="55"/>
      <c r="AR107" s="7"/>
      <c r="AS107" s="54"/>
      <c r="AT107" s="55"/>
      <c r="AV107" s="56"/>
      <c r="AW107" s="57"/>
      <c r="AX107" s="58"/>
    </row>
    <row r="108" spans="2:50" x14ac:dyDescent="0.25">
      <c r="B108" s="62"/>
      <c r="C108" s="109"/>
      <c r="D108" s="103"/>
      <c r="F108" s="103"/>
      <c r="H108" s="66"/>
      <c r="I108" s="67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V108" s="59"/>
      <c r="AW108" s="60"/>
      <c r="AX108" s="61"/>
    </row>
    <row r="109" spans="2:50" x14ac:dyDescent="0.25">
      <c r="B109" s="62"/>
      <c r="C109" s="109">
        <v>49</v>
      </c>
      <c r="D109" s="103" t="s">
        <v>138</v>
      </c>
      <c r="F109" s="103" t="s">
        <v>139</v>
      </c>
      <c r="H109" s="66"/>
      <c r="I109" s="67" t="s">
        <v>28</v>
      </c>
      <c r="K109" s="7"/>
      <c r="L109" s="54"/>
      <c r="M109" s="55"/>
      <c r="N109" s="7"/>
      <c r="O109" s="54"/>
      <c r="P109" s="55"/>
      <c r="Q109" s="7"/>
      <c r="R109" s="54"/>
      <c r="S109" s="55"/>
      <c r="T109" s="7"/>
      <c r="U109" s="54"/>
      <c r="V109" s="55"/>
      <c r="W109" s="7"/>
      <c r="X109" s="54"/>
      <c r="Y109" s="55"/>
      <c r="Z109" s="7"/>
      <c r="AA109" s="54"/>
      <c r="AB109" s="55"/>
      <c r="AC109" s="7"/>
      <c r="AD109" s="54"/>
      <c r="AE109" s="55"/>
      <c r="AF109" s="7"/>
      <c r="AG109" s="54"/>
      <c r="AH109" s="55"/>
      <c r="AI109" s="7"/>
      <c r="AJ109" s="54"/>
      <c r="AK109" s="55"/>
      <c r="AL109" s="7"/>
      <c r="AM109" s="54"/>
      <c r="AN109" s="55"/>
      <c r="AO109" s="7"/>
      <c r="AP109" s="54"/>
      <c r="AQ109" s="55"/>
      <c r="AR109" s="7"/>
      <c r="AS109" s="54"/>
      <c r="AT109" s="55"/>
      <c r="AV109" s="56"/>
      <c r="AW109" s="57"/>
      <c r="AX109" s="58"/>
    </row>
    <row r="110" spans="2:50" x14ac:dyDescent="0.25">
      <c r="B110" s="62"/>
      <c r="C110" s="109"/>
      <c r="D110" s="103"/>
      <c r="F110" s="103"/>
      <c r="H110" s="66"/>
      <c r="I110" s="67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V110" s="59"/>
      <c r="AW110" s="60"/>
      <c r="AX110" s="61"/>
    </row>
    <row r="111" spans="2:50" ht="25.5" customHeight="1" x14ac:dyDescent="0.25">
      <c r="B111" s="62"/>
      <c r="C111" s="104">
        <v>50</v>
      </c>
      <c r="D111" s="108" t="s">
        <v>140</v>
      </c>
      <c r="F111" s="108" t="s">
        <v>141</v>
      </c>
      <c r="H111" s="106"/>
      <c r="I111" s="107" t="s">
        <v>38</v>
      </c>
      <c r="K111" s="7"/>
      <c r="L111" s="54"/>
      <c r="M111" s="55"/>
      <c r="N111" s="7"/>
      <c r="O111" s="54"/>
      <c r="P111" s="55"/>
      <c r="Q111" s="7"/>
      <c r="R111" s="54"/>
      <c r="S111" s="55"/>
      <c r="T111" s="7"/>
      <c r="U111" s="54"/>
      <c r="V111" s="55"/>
      <c r="W111" s="7"/>
      <c r="X111" s="54"/>
      <c r="Y111" s="55"/>
      <c r="Z111" s="7"/>
      <c r="AA111" s="54"/>
      <c r="AB111" s="55"/>
      <c r="AC111" s="7"/>
      <c r="AD111" s="54"/>
      <c r="AE111" s="55"/>
      <c r="AF111" s="7"/>
      <c r="AG111" s="54"/>
      <c r="AH111" s="55"/>
      <c r="AI111" s="7"/>
      <c r="AJ111" s="54"/>
      <c r="AK111" s="55"/>
      <c r="AL111" s="7"/>
      <c r="AM111" s="54"/>
      <c r="AN111" s="55"/>
      <c r="AO111" s="7"/>
      <c r="AP111" s="54"/>
      <c r="AQ111" s="55"/>
      <c r="AR111" s="7"/>
      <c r="AS111" s="54"/>
      <c r="AT111" s="55"/>
      <c r="AV111" s="56"/>
      <c r="AW111" s="57"/>
      <c r="AX111" s="58"/>
    </row>
    <row r="112" spans="2:50" ht="25.5" customHeight="1" x14ac:dyDescent="0.25">
      <c r="B112" s="62"/>
      <c r="C112" s="104"/>
      <c r="D112" s="108"/>
      <c r="F112" s="108"/>
      <c r="H112" s="106"/>
      <c r="I112" s="107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V112" s="59"/>
      <c r="AW112" s="60"/>
      <c r="AX112" s="61"/>
    </row>
    <row r="113" spans="2:50" ht="30.75" customHeight="1" x14ac:dyDescent="0.25">
      <c r="B113" s="62"/>
      <c r="C113" s="104">
        <v>51</v>
      </c>
      <c r="D113" s="105" t="s">
        <v>142</v>
      </c>
      <c r="F113" s="105" t="s">
        <v>143</v>
      </c>
      <c r="H113" s="106"/>
      <c r="I113" s="107" t="s">
        <v>38</v>
      </c>
      <c r="K113" s="7"/>
      <c r="L113" s="54"/>
      <c r="M113" s="55"/>
      <c r="N113" s="7"/>
      <c r="O113" s="54"/>
      <c r="P113" s="55"/>
      <c r="Q113" s="7"/>
      <c r="R113" s="54"/>
      <c r="S113" s="55"/>
      <c r="T113" s="7"/>
      <c r="U113" s="54"/>
      <c r="V113" s="55"/>
      <c r="W113" s="7"/>
      <c r="X113" s="54"/>
      <c r="Y113" s="55"/>
      <c r="Z113" s="7"/>
      <c r="AA113" s="54"/>
      <c r="AB113" s="55"/>
      <c r="AC113" s="7"/>
      <c r="AD113" s="54"/>
      <c r="AE113" s="55"/>
      <c r="AF113" s="7"/>
      <c r="AG113" s="54"/>
      <c r="AH113" s="55"/>
      <c r="AI113" s="7"/>
      <c r="AJ113" s="54"/>
      <c r="AK113" s="55"/>
      <c r="AL113" s="7"/>
      <c r="AM113" s="54"/>
      <c r="AN113" s="55"/>
      <c r="AO113" s="7"/>
      <c r="AP113" s="54"/>
      <c r="AQ113" s="55"/>
      <c r="AR113" s="7"/>
      <c r="AS113" s="54"/>
      <c r="AT113" s="55"/>
      <c r="AV113" s="56"/>
      <c r="AW113" s="57"/>
      <c r="AX113" s="58"/>
    </row>
    <row r="114" spans="2:50" ht="30.75" customHeight="1" x14ac:dyDescent="0.25">
      <c r="B114" s="62"/>
      <c r="C114" s="104"/>
      <c r="D114" s="105"/>
      <c r="F114" s="105"/>
      <c r="H114" s="106"/>
      <c r="I114" s="107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V114" s="59"/>
      <c r="AW114" s="60"/>
      <c r="AX114" s="61"/>
    </row>
    <row r="115" spans="2:50" x14ac:dyDescent="0.25">
      <c r="B115" s="62"/>
      <c r="C115" s="102">
        <v>52</v>
      </c>
      <c r="D115" s="103" t="s">
        <v>144</v>
      </c>
      <c r="F115" s="103" t="s">
        <v>145</v>
      </c>
      <c r="H115" s="66"/>
      <c r="I115" s="67" t="s">
        <v>28</v>
      </c>
      <c r="K115" s="7"/>
      <c r="L115" s="54"/>
      <c r="M115" s="55"/>
      <c r="N115" s="7"/>
      <c r="O115" s="54"/>
      <c r="P115" s="55"/>
      <c r="Q115" s="7"/>
      <c r="R115" s="54"/>
      <c r="S115" s="55"/>
      <c r="T115" s="7"/>
      <c r="U115" s="54"/>
      <c r="V115" s="55"/>
      <c r="W115" s="7"/>
      <c r="X115" s="54"/>
      <c r="Y115" s="55"/>
      <c r="Z115" s="7"/>
      <c r="AA115" s="54"/>
      <c r="AB115" s="55"/>
      <c r="AC115" s="7"/>
      <c r="AD115" s="54"/>
      <c r="AE115" s="55"/>
      <c r="AF115" s="7"/>
      <c r="AG115" s="54"/>
      <c r="AH115" s="55"/>
      <c r="AI115" s="7"/>
      <c r="AJ115" s="54"/>
      <c r="AK115" s="55"/>
      <c r="AL115" s="7"/>
      <c r="AM115" s="54"/>
      <c r="AN115" s="55"/>
      <c r="AO115" s="7"/>
      <c r="AP115" s="54"/>
      <c r="AQ115" s="55"/>
      <c r="AR115" s="7"/>
      <c r="AS115" s="54"/>
      <c r="AT115" s="55"/>
      <c r="AV115" s="56"/>
      <c r="AW115" s="57"/>
      <c r="AX115" s="58"/>
    </row>
    <row r="116" spans="2:50" x14ac:dyDescent="0.25">
      <c r="B116" s="62"/>
      <c r="C116" s="102"/>
      <c r="D116" s="103"/>
      <c r="F116" s="103"/>
      <c r="H116" s="66"/>
      <c r="I116" s="67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V116" s="59"/>
      <c r="AW116" s="60"/>
      <c r="AX116" s="61"/>
    </row>
    <row r="117" spans="2:50" ht="18.75" customHeight="1" x14ac:dyDescent="0.25">
      <c r="B117" s="62"/>
      <c r="C117" s="102">
        <v>53</v>
      </c>
      <c r="D117" s="103" t="s">
        <v>146</v>
      </c>
      <c r="F117" s="103" t="s">
        <v>147</v>
      </c>
      <c r="H117" s="66" t="s">
        <v>27</v>
      </c>
      <c r="I117" s="67" t="s">
        <v>28</v>
      </c>
      <c r="K117" s="7"/>
      <c r="L117" s="54"/>
      <c r="M117" s="55"/>
      <c r="N117" s="7"/>
      <c r="O117" s="54"/>
      <c r="P117" s="55"/>
      <c r="Q117" s="7"/>
      <c r="R117" s="54"/>
      <c r="S117" s="55"/>
      <c r="T117" s="7"/>
      <c r="U117" s="54"/>
      <c r="V117" s="55"/>
      <c r="W117" s="7"/>
      <c r="X117" s="54"/>
      <c r="Y117" s="55"/>
      <c r="Z117" s="7"/>
      <c r="AA117" s="54"/>
      <c r="AB117" s="55"/>
      <c r="AC117" s="7"/>
      <c r="AD117" s="54"/>
      <c r="AE117" s="55"/>
      <c r="AF117" s="7"/>
      <c r="AG117" s="54"/>
      <c r="AH117" s="55"/>
      <c r="AI117" s="7"/>
      <c r="AJ117" s="54"/>
      <c r="AK117" s="55"/>
      <c r="AL117" s="7"/>
      <c r="AM117" s="54"/>
      <c r="AN117" s="55"/>
      <c r="AO117" s="7"/>
      <c r="AP117" s="54"/>
      <c r="AQ117" s="55"/>
      <c r="AR117" s="7"/>
      <c r="AS117" s="54"/>
      <c r="AT117" s="55"/>
      <c r="AV117" s="56"/>
      <c r="AW117" s="57"/>
      <c r="AX117" s="58"/>
    </row>
    <row r="118" spans="2:50" ht="18.75" customHeight="1" x14ac:dyDescent="0.25">
      <c r="B118" s="62"/>
      <c r="C118" s="102"/>
      <c r="D118" s="103"/>
      <c r="F118" s="103"/>
      <c r="H118" s="66"/>
      <c r="I118" s="67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4"/>
      <c r="AP118" s="91"/>
      <c r="AQ118" s="55"/>
      <c r="AR118" s="53"/>
      <c r="AS118" s="53"/>
      <c r="AT118" s="53"/>
      <c r="AV118" s="59"/>
      <c r="AW118" s="60"/>
      <c r="AX118" s="61"/>
    </row>
    <row r="119" spans="2:50" x14ac:dyDescent="0.25">
      <c r="B119" s="62"/>
      <c r="C119" s="93">
        <v>54</v>
      </c>
      <c r="D119" s="101" t="s">
        <v>63</v>
      </c>
      <c r="F119" s="101" t="s">
        <v>148</v>
      </c>
      <c r="H119" s="88">
        <v>1</v>
      </c>
      <c r="I119" s="90" t="s">
        <v>28</v>
      </c>
      <c r="K119" s="7"/>
      <c r="L119" s="54"/>
      <c r="M119" s="55"/>
      <c r="N119" s="7"/>
      <c r="O119" s="54"/>
      <c r="P119" s="55"/>
      <c r="Q119" s="7"/>
      <c r="R119" s="54"/>
      <c r="S119" s="55"/>
      <c r="T119" s="7"/>
      <c r="U119" s="54"/>
      <c r="V119" s="55"/>
      <c r="W119" s="7"/>
      <c r="X119" s="54"/>
      <c r="Y119" s="55"/>
      <c r="Z119" s="7"/>
      <c r="AA119" s="54"/>
      <c r="AB119" s="55"/>
      <c r="AC119" s="7"/>
      <c r="AD119" s="54"/>
      <c r="AE119" s="55"/>
      <c r="AF119" s="7"/>
      <c r="AG119" s="54"/>
      <c r="AH119" s="55"/>
      <c r="AI119" s="7"/>
      <c r="AJ119" s="54"/>
      <c r="AK119" s="55"/>
      <c r="AL119" s="7"/>
      <c r="AM119" s="54"/>
      <c r="AN119" s="55"/>
      <c r="AO119" s="7"/>
      <c r="AP119" s="54"/>
      <c r="AQ119" s="55"/>
      <c r="AR119" s="7"/>
      <c r="AS119" s="54"/>
      <c r="AT119" s="55"/>
      <c r="AV119" s="56"/>
      <c r="AW119" s="57"/>
      <c r="AX119" s="58"/>
    </row>
    <row r="120" spans="2:50" x14ac:dyDescent="0.25">
      <c r="B120" s="62"/>
      <c r="C120" s="93"/>
      <c r="D120" s="101"/>
      <c r="F120" s="101"/>
      <c r="H120" s="89"/>
      <c r="I120" s="90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V120" s="59"/>
      <c r="AW120" s="60"/>
      <c r="AX120" s="61"/>
    </row>
    <row r="121" spans="2:50" ht="6.75" customHeight="1" x14ac:dyDescent="0.25">
      <c r="I121" s="8"/>
    </row>
    <row r="122" spans="2:50" x14ac:dyDescent="0.25">
      <c r="B122" s="98" t="s">
        <v>149</v>
      </c>
      <c r="C122" s="72">
        <v>64</v>
      </c>
      <c r="D122" s="97" t="s">
        <v>150</v>
      </c>
      <c r="F122" s="97" t="s">
        <v>151</v>
      </c>
      <c r="H122" s="79">
        <v>1</v>
      </c>
      <c r="I122" s="78" t="s">
        <v>28</v>
      </c>
      <c r="K122" s="7"/>
      <c r="L122" s="54"/>
      <c r="M122" s="55"/>
      <c r="N122" s="7"/>
      <c r="O122" s="54"/>
      <c r="P122" s="55"/>
      <c r="Q122" s="7"/>
      <c r="R122" s="54"/>
      <c r="S122" s="55"/>
      <c r="T122" s="7"/>
      <c r="U122" s="54"/>
      <c r="V122" s="55"/>
      <c r="W122" s="7"/>
      <c r="X122" s="54"/>
      <c r="Y122" s="55"/>
      <c r="Z122" s="7"/>
      <c r="AA122" s="54"/>
      <c r="AB122" s="55"/>
      <c r="AC122" s="7"/>
      <c r="AD122" s="54"/>
      <c r="AE122" s="55"/>
      <c r="AF122" s="7"/>
      <c r="AG122" s="54"/>
      <c r="AH122" s="55"/>
      <c r="AI122" s="7"/>
      <c r="AJ122" s="54"/>
      <c r="AK122" s="55"/>
      <c r="AL122" s="7"/>
      <c r="AM122" s="54"/>
      <c r="AN122" s="55"/>
      <c r="AO122" s="7"/>
      <c r="AP122" s="54"/>
      <c r="AQ122" s="55"/>
      <c r="AR122" s="7"/>
      <c r="AS122" s="54"/>
      <c r="AT122" s="55"/>
      <c r="AV122" s="56"/>
      <c r="AW122" s="57"/>
      <c r="AX122" s="58"/>
    </row>
    <row r="123" spans="2:50" x14ac:dyDescent="0.25">
      <c r="B123" s="99"/>
      <c r="C123" s="72"/>
      <c r="D123" s="97"/>
      <c r="F123" s="97"/>
      <c r="H123" s="77"/>
      <c r="I123" s="78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V123" s="59"/>
      <c r="AW123" s="60"/>
      <c r="AX123" s="61"/>
    </row>
    <row r="124" spans="2:50" x14ac:dyDescent="0.25">
      <c r="B124" s="99"/>
      <c r="C124" s="72">
        <v>65</v>
      </c>
      <c r="D124" s="97" t="s">
        <v>152</v>
      </c>
      <c r="F124" s="97" t="s">
        <v>153</v>
      </c>
      <c r="H124" s="79">
        <v>0.95</v>
      </c>
      <c r="I124" s="78" t="s">
        <v>28</v>
      </c>
      <c r="K124" s="7"/>
      <c r="L124" s="54"/>
      <c r="M124" s="55"/>
      <c r="N124" s="7"/>
      <c r="O124" s="54"/>
      <c r="P124" s="55"/>
      <c r="Q124" s="7"/>
      <c r="R124" s="54"/>
      <c r="S124" s="55"/>
      <c r="T124" s="7"/>
      <c r="U124" s="54"/>
      <c r="V124" s="55"/>
      <c r="W124" s="7"/>
      <c r="X124" s="54"/>
      <c r="Y124" s="55"/>
      <c r="Z124" s="7"/>
      <c r="AA124" s="54"/>
      <c r="AB124" s="55"/>
      <c r="AC124" s="7"/>
      <c r="AD124" s="54"/>
      <c r="AE124" s="55"/>
      <c r="AF124" s="7"/>
      <c r="AG124" s="54"/>
      <c r="AH124" s="55"/>
      <c r="AI124" s="7"/>
      <c r="AJ124" s="54"/>
      <c r="AK124" s="55"/>
      <c r="AL124" s="7"/>
      <c r="AM124" s="54"/>
      <c r="AN124" s="55"/>
      <c r="AO124" s="7"/>
      <c r="AP124" s="54"/>
      <c r="AQ124" s="55"/>
      <c r="AR124" s="7"/>
      <c r="AS124" s="54"/>
      <c r="AT124" s="55"/>
      <c r="AV124" s="56"/>
      <c r="AW124" s="57"/>
      <c r="AX124" s="58"/>
    </row>
    <row r="125" spans="2:50" x14ac:dyDescent="0.25">
      <c r="B125" s="99"/>
      <c r="C125" s="72"/>
      <c r="D125" s="97"/>
      <c r="F125" s="97"/>
      <c r="H125" s="77"/>
      <c r="I125" s="78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V125" s="59"/>
      <c r="AW125" s="60"/>
      <c r="AX125" s="61"/>
    </row>
    <row r="126" spans="2:50" ht="18.75" customHeight="1" x14ac:dyDescent="0.25">
      <c r="B126" s="99"/>
      <c r="C126" s="72">
        <v>66</v>
      </c>
      <c r="D126" s="97" t="s">
        <v>154</v>
      </c>
      <c r="F126" s="97" t="s">
        <v>155</v>
      </c>
      <c r="H126" s="79">
        <v>0.95</v>
      </c>
      <c r="I126" s="78" t="s">
        <v>28</v>
      </c>
      <c r="K126" s="7"/>
      <c r="L126" s="54"/>
      <c r="M126" s="55"/>
      <c r="N126" s="7"/>
      <c r="O126" s="54"/>
      <c r="P126" s="55"/>
      <c r="Q126" s="7"/>
      <c r="R126" s="54"/>
      <c r="S126" s="55"/>
      <c r="T126" s="7"/>
      <c r="U126" s="54"/>
      <c r="V126" s="55"/>
      <c r="W126" s="7"/>
      <c r="X126" s="54"/>
      <c r="Y126" s="55"/>
      <c r="Z126" s="7"/>
      <c r="AA126" s="54"/>
      <c r="AB126" s="55"/>
      <c r="AC126" s="7"/>
      <c r="AD126" s="54"/>
      <c r="AE126" s="55"/>
      <c r="AF126" s="7"/>
      <c r="AG126" s="54"/>
      <c r="AH126" s="55"/>
      <c r="AI126" s="7"/>
      <c r="AJ126" s="54"/>
      <c r="AK126" s="55"/>
      <c r="AL126" s="7"/>
      <c r="AM126" s="54"/>
      <c r="AN126" s="55"/>
      <c r="AO126" s="7"/>
      <c r="AP126" s="54"/>
      <c r="AQ126" s="55"/>
      <c r="AR126" s="7"/>
      <c r="AS126" s="54"/>
      <c r="AT126" s="55"/>
      <c r="AV126" s="56"/>
      <c r="AW126" s="57"/>
      <c r="AX126" s="58"/>
    </row>
    <row r="127" spans="2:50" ht="18.75" customHeight="1" x14ac:dyDescent="0.25">
      <c r="B127" s="99"/>
      <c r="C127" s="72"/>
      <c r="D127" s="97"/>
      <c r="F127" s="97"/>
      <c r="H127" s="77"/>
      <c r="I127" s="78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V127" s="59"/>
      <c r="AW127" s="60"/>
      <c r="AX127" s="61"/>
    </row>
    <row r="128" spans="2:50" x14ac:dyDescent="0.25">
      <c r="B128" s="99"/>
      <c r="C128" s="72">
        <v>67</v>
      </c>
      <c r="D128" s="96" t="s">
        <v>156</v>
      </c>
      <c r="F128" s="96" t="s">
        <v>157</v>
      </c>
      <c r="H128" s="79">
        <v>0.95</v>
      </c>
      <c r="I128" s="78" t="s">
        <v>28</v>
      </c>
      <c r="K128" s="7"/>
      <c r="L128" s="54"/>
      <c r="M128" s="55"/>
      <c r="N128" s="7"/>
      <c r="O128" s="54"/>
      <c r="P128" s="55"/>
      <c r="Q128" s="7"/>
      <c r="R128" s="54"/>
      <c r="S128" s="55"/>
      <c r="T128" s="7"/>
      <c r="U128" s="54"/>
      <c r="V128" s="55"/>
      <c r="W128" s="7"/>
      <c r="X128" s="54"/>
      <c r="Y128" s="55"/>
      <c r="Z128" s="7"/>
      <c r="AA128" s="54"/>
      <c r="AB128" s="55"/>
      <c r="AC128" s="7"/>
      <c r="AD128" s="54"/>
      <c r="AE128" s="55"/>
      <c r="AF128" s="7"/>
      <c r="AG128" s="54"/>
      <c r="AH128" s="55"/>
      <c r="AI128" s="7"/>
      <c r="AJ128" s="54"/>
      <c r="AK128" s="55"/>
      <c r="AL128" s="7"/>
      <c r="AM128" s="54"/>
      <c r="AN128" s="55"/>
      <c r="AO128" s="7"/>
      <c r="AP128" s="54"/>
      <c r="AQ128" s="55"/>
      <c r="AR128" s="7"/>
      <c r="AS128" s="54"/>
      <c r="AT128" s="55"/>
      <c r="AV128" s="56"/>
      <c r="AW128" s="57"/>
      <c r="AX128" s="58"/>
    </row>
    <row r="129" spans="2:50" x14ac:dyDescent="0.25">
      <c r="B129" s="99"/>
      <c r="C129" s="72"/>
      <c r="D129" s="96"/>
      <c r="F129" s="96"/>
      <c r="H129" s="77"/>
      <c r="I129" s="78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V129" s="59"/>
      <c r="AW129" s="60"/>
      <c r="AX129" s="61"/>
    </row>
    <row r="130" spans="2:50" x14ac:dyDescent="0.25">
      <c r="B130" s="99"/>
      <c r="C130" s="72">
        <v>68</v>
      </c>
      <c r="D130" s="96" t="s">
        <v>158</v>
      </c>
      <c r="F130" s="96" t="s">
        <v>159</v>
      </c>
      <c r="H130" s="79">
        <v>0.95</v>
      </c>
      <c r="I130" s="78" t="s">
        <v>28</v>
      </c>
      <c r="K130" s="7"/>
      <c r="L130" s="54"/>
      <c r="M130" s="55"/>
      <c r="N130" s="7"/>
      <c r="O130" s="54"/>
      <c r="P130" s="55"/>
      <c r="Q130" s="7"/>
      <c r="R130" s="54"/>
      <c r="S130" s="55"/>
      <c r="T130" s="7"/>
      <c r="U130" s="54"/>
      <c r="V130" s="55"/>
      <c r="W130" s="7"/>
      <c r="X130" s="54"/>
      <c r="Y130" s="55"/>
      <c r="Z130" s="7"/>
      <c r="AA130" s="54"/>
      <c r="AB130" s="55"/>
      <c r="AC130" s="7"/>
      <c r="AD130" s="54"/>
      <c r="AE130" s="55"/>
      <c r="AF130" s="7"/>
      <c r="AG130" s="54"/>
      <c r="AH130" s="55"/>
      <c r="AI130" s="7"/>
      <c r="AJ130" s="54"/>
      <c r="AK130" s="55"/>
      <c r="AL130" s="7"/>
      <c r="AM130" s="54"/>
      <c r="AN130" s="55"/>
      <c r="AO130" s="7"/>
      <c r="AP130" s="54"/>
      <c r="AQ130" s="55"/>
      <c r="AR130" s="7"/>
      <c r="AS130" s="54"/>
      <c r="AT130" s="55"/>
      <c r="AV130" s="56"/>
      <c r="AW130" s="57"/>
      <c r="AX130" s="58"/>
    </row>
    <row r="131" spans="2:50" x14ac:dyDescent="0.25">
      <c r="B131" s="99"/>
      <c r="C131" s="72"/>
      <c r="D131" s="96"/>
      <c r="F131" s="96"/>
      <c r="H131" s="77"/>
      <c r="I131" s="78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V131" s="59"/>
      <c r="AW131" s="60"/>
      <c r="AX131" s="61"/>
    </row>
    <row r="132" spans="2:50" x14ac:dyDescent="0.25">
      <c r="B132" s="99"/>
      <c r="C132" s="72">
        <v>69</v>
      </c>
      <c r="D132" s="96" t="s">
        <v>160</v>
      </c>
      <c r="F132" s="96" t="s">
        <v>161</v>
      </c>
      <c r="H132" s="79">
        <v>0.9</v>
      </c>
      <c r="I132" s="78" t="s">
        <v>28</v>
      </c>
      <c r="K132" s="7"/>
      <c r="L132" s="54"/>
      <c r="M132" s="55"/>
      <c r="N132" s="7"/>
      <c r="O132" s="54"/>
      <c r="P132" s="55"/>
      <c r="Q132" s="7"/>
      <c r="R132" s="54"/>
      <c r="S132" s="55"/>
      <c r="T132" s="7"/>
      <c r="U132" s="54"/>
      <c r="V132" s="55"/>
      <c r="W132" s="7"/>
      <c r="X132" s="54"/>
      <c r="Y132" s="55"/>
      <c r="Z132" s="7"/>
      <c r="AA132" s="54"/>
      <c r="AB132" s="55"/>
      <c r="AC132" s="7"/>
      <c r="AD132" s="54"/>
      <c r="AE132" s="55"/>
      <c r="AF132" s="7"/>
      <c r="AG132" s="54"/>
      <c r="AH132" s="55"/>
      <c r="AI132" s="7"/>
      <c r="AJ132" s="54"/>
      <c r="AK132" s="55"/>
      <c r="AL132" s="7"/>
      <c r="AM132" s="54"/>
      <c r="AN132" s="55"/>
      <c r="AO132" s="7"/>
      <c r="AP132" s="54"/>
      <c r="AQ132" s="55"/>
      <c r="AR132" s="7"/>
      <c r="AS132" s="54"/>
      <c r="AT132" s="55"/>
      <c r="AV132" s="56"/>
      <c r="AW132" s="57"/>
      <c r="AX132" s="58"/>
    </row>
    <row r="133" spans="2:50" x14ac:dyDescent="0.25">
      <c r="B133" s="99"/>
      <c r="C133" s="72"/>
      <c r="D133" s="96"/>
      <c r="F133" s="96"/>
      <c r="H133" s="77"/>
      <c r="I133" s="78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V133" s="59"/>
      <c r="AW133" s="60"/>
      <c r="AX133" s="61"/>
    </row>
    <row r="134" spans="2:50" x14ac:dyDescent="0.25">
      <c r="B134" s="99"/>
      <c r="C134" s="72">
        <v>70</v>
      </c>
      <c r="D134" s="96" t="s">
        <v>162</v>
      </c>
      <c r="F134" s="96" t="s">
        <v>163</v>
      </c>
      <c r="H134" s="79">
        <v>0.95</v>
      </c>
      <c r="I134" s="78" t="s">
        <v>28</v>
      </c>
      <c r="K134" s="7"/>
      <c r="L134" s="54"/>
      <c r="M134" s="55"/>
      <c r="N134" s="7"/>
      <c r="O134" s="54"/>
      <c r="P134" s="55"/>
      <c r="Q134" s="7"/>
      <c r="R134" s="54"/>
      <c r="S134" s="55"/>
      <c r="T134" s="7"/>
      <c r="U134" s="54"/>
      <c r="V134" s="55"/>
      <c r="W134" s="7"/>
      <c r="X134" s="54"/>
      <c r="Y134" s="55"/>
      <c r="Z134" s="7"/>
      <c r="AA134" s="54"/>
      <c r="AB134" s="55"/>
      <c r="AC134" s="7"/>
      <c r="AD134" s="54"/>
      <c r="AE134" s="55"/>
      <c r="AF134" s="7"/>
      <c r="AG134" s="54"/>
      <c r="AH134" s="55"/>
      <c r="AI134" s="7"/>
      <c r="AJ134" s="54"/>
      <c r="AK134" s="55"/>
      <c r="AL134" s="7"/>
      <c r="AM134" s="54"/>
      <c r="AN134" s="55"/>
      <c r="AO134" s="7"/>
      <c r="AP134" s="54"/>
      <c r="AQ134" s="55"/>
      <c r="AR134" s="7"/>
      <c r="AS134" s="54"/>
      <c r="AT134" s="55"/>
      <c r="AV134" s="56"/>
      <c r="AW134" s="57"/>
      <c r="AX134" s="58"/>
    </row>
    <row r="135" spans="2:50" x14ac:dyDescent="0.25">
      <c r="B135" s="99"/>
      <c r="C135" s="72"/>
      <c r="D135" s="96"/>
      <c r="F135" s="96"/>
      <c r="H135" s="77"/>
      <c r="I135" s="78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V135" s="59"/>
      <c r="AW135" s="60"/>
      <c r="AX135" s="61"/>
    </row>
    <row r="136" spans="2:50" x14ac:dyDescent="0.25">
      <c r="B136" s="99"/>
      <c r="C136" s="72">
        <v>71</v>
      </c>
      <c r="D136" s="96" t="s">
        <v>164</v>
      </c>
      <c r="F136" s="96" t="s">
        <v>165</v>
      </c>
      <c r="H136" s="79">
        <v>0.95</v>
      </c>
      <c r="I136" s="78" t="s">
        <v>28</v>
      </c>
      <c r="K136" s="7"/>
      <c r="L136" s="54"/>
      <c r="M136" s="55"/>
      <c r="N136" s="7"/>
      <c r="O136" s="54"/>
      <c r="P136" s="55"/>
      <c r="Q136" s="7"/>
      <c r="R136" s="54"/>
      <c r="S136" s="55"/>
      <c r="T136" s="7"/>
      <c r="U136" s="54"/>
      <c r="V136" s="55"/>
      <c r="W136" s="7"/>
      <c r="X136" s="54"/>
      <c r="Y136" s="55"/>
      <c r="Z136" s="7"/>
      <c r="AA136" s="54"/>
      <c r="AB136" s="55"/>
      <c r="AC136" s="7"/>
      <c r="AD136" s="54"/>
      <c r="AE136" s="55"/>
      <c r="AF136" s="7"/>
      <c r="AG136" s="54"/>
      <c r="AH136" s="55"/>
      <c r="AI136" s="7"/>
      <c r="AJ136" s="54"/>
      <c r="AK136" s="55"/>
      <c r="AL136" s="7"/>
      <c r="AM136" s="54"/>
      <c r="AN136" s="55"/>
      <c r="AO136" s="7"/>
      <c r="AP136" s="54"/>
      <c r="AQ136" s="55"/>
      <c r="AR136" s="7"/>
      <c r="AS136" s="54"/>
      <c r="AT136" s="55"/>
      <c r="AV136" s="56"/>
      <c r="AW136" s="57"/>
      <c r="AX136" s="58"/>
    </row>
    <row r="137" spans="2:50" x14ac:dyDescent="0.25">
      <c r="B137" s="100"/>
      <c r="C137" s="72"/>
      <c r="D137" s="96"/>
      <c r="F137" s="96"/>
      <c r="H137" s="77"/>
      <c r="I137" s="78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V137" s="59"/>
      <c r="AW137" s="60"/>
      <c r="AX137" s="61"/>
    </row>
    <row r="138" spans="2:50" ht="6" customHeight="1" x14ac:dyDescent="0.25">
      <c r="I138" s="8"/>
    </row>
    <row r="139" spans="2:50" x14ac:dyDescent="0.25">
      <c r="B139" s="80" t="s">
        <v>166</v>
      </c>
      <c r="C139" s="70">
        <v>72</v>
      </c>
      <c r="D139" s="64" t="s">
        <v>167</v>
      </c>
      <c r="F139" s="64" t="s">
        <v>168</v>
      </c>
      <c r="H139" s="79">
        <v>0.98</v>
      </c>
      <c r="I139" s="78" t="s">
        <v>38</v>
      </c>
      <c r="K139" s="7"/>
      <c r="L139" s="54"/>
      <c r="M139" s="55"/>
      <c r="N139" s="7"/>
      <c r="O139" s="54"/>
      <c r="P139" s="55"/>
      <c r="Q139" s="7"/>
      <c r="R139" s="54"/>
      <c r="S139" s="55"/>
      <c r="T139" s="7"/>
      <c r="U139" s="54"/>
      <c r="V139" s="55"/>
      <c r="W139" s="7"/>
      <c r="X139" s="54"/>
      <c r="Y139" s="55"/>
      <c r="Z139" s="7"/>
      <c r="AA139" s="54"/>
      <c r="AB139" s="55"/>
      <c r="AC139" s="7"/>
      <c r="AD139" s="54"/>
      <c r="AE139" s="55"/>
      <c r="AF139" s="7"/>
      <c r="AG139" s="54"/>
      <c r="AH139" s="55"/>
      <c r="AI139" s="7"/>
      <c r="AJ139" s="54"/>
      <c r="AK139" s="55"/>
      <c r="AL139" s="7"/>
      <c r="AM139" s="54"/>
      <c r="AN139" s="55"/>
      <c r="AO139" s="7"/>
      <c r="AP139" s="54"/>
      <c r="AQ139" s="55"/>
      <c r="AR139" s="7"/>
      <c r="AS139" s="54"/>
      <c r="AT139" s="55"/>
      <c r="AV139" s="56"/>
      <c r="AW139" s="57"/>
      <c r="AX139" s="58"/>
    </row>
    <row r="140" spans="2:50" x14ac:dyDescent="0.25">
      <c r="B140" s="80"/>
      <c r="C140" s="70"/>
      <c r="D140" s="64"/>
      <c r="F140" s="64"/>
      <c r="H140" s="77"/>
      <c r="I140" s="78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V140" s="59"/>
      <c r="AW140" s="60"/>
      <c r="AX140" s="61"/>
    </row>
    <row r="141" spans="2:50" x14ac:dyDescent="0.25">
      <c r="B141" s="80"/>
      <c r="C141" s="70">
        <v>73</v>
      </c>
      <c r="D141" s="64" t="s">
        <v>169</v>
      </c>
      <c r="F141" s="64" t="s">
        <v>170</v>
      </c>
      <c r="H141" s="79">
        <v>0.95</v>
      </c>
      <c r="I141" s="78" t="s">
        <v>28</v>
      </c>
      <c r="K141" s="7"/>
      <c r="L141" s="54"/>
      <c r="M141" s="55"/>
      <c r="N141" s="7"/>
      <c r="O141" s="54"/>
      <c r="P141" s="55"/>
      <c r="Q141" s="7"/>
      <c r="R141" s="54"/>
      <c r="S141" s="55"/>
      <c r="T141" s="7"/>
      <c r="U141" s="54"/>
      <c r="V141" s="55"/>
      <c r="W141" s="7"/>
      <c r="X141" s="54"/>
      <c r="Y141" s="55"/>
      <c r="Z141" s="7"/>
      <c r="AA141" s="54"/>
      <c r="AB141" s="55"/>
      <c r="AC141" s="7"/>
      <c r="AD141" s="54"/>
      <c r="AE141" s="55"/>
      <c r="AF141" s="7"/>
      <c r="AG141" s="54"/>
      <c r="AH141" s="55"/>
      <c r="AI141" s="7"/>
      <c r="AJ141" s="54"/>
      <c r="AK141" s="55"/>
      <c r="AL141" s="7"/>
      <c r="AM141" s="54"/>
      <c r="AN141" s="55"/>
      <c r="AO141" s="7"/>
      <c r="AP141" s="54"/>
      <c r="AQ141" s="55"/>
      <c r="AR141" s="7"/>
      <c r="AS141" s="54"/>
      <c r="AT141" s="55"/>
      <c r="AV141" s="56"/>
      <c r="AW141" s="57"/>
      <c r="AX141" s="58"/>
    </row>
    <row r="142" spans="2:50" x14ac:dyDescent="0.25">
      <c r="B142" s="80"/>
      <c r="C142" s="70"/>
      <c r="D142" s="64"/>
      <c r="F142" s="64"/>
      <c r="H142" s="77"/>
      <c r="I142" s="78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V142" s="59"/>
      <c r="AW142" s="60"/>
      <c r="AX142" s="61"/>
    </row>
    <row r="143" spans="2:50" x14ac:dyDescent="0.25">
      <c r="B143" s="80"/>
      <c r="C143" s="95">
        <v>74</v>
      </c>
      <c r="D143" s="65" t="s">
        <v>171</v>
      </c>
      <c r="F143" s="65" t="s">
        <v>172</v>
      </c>
      <c r="H143" s="66" t="s">
        <v>173</v>
      </c>
      <c r="I143" s="67" t="s">
        <v>28</v>
      </c>
      <c r="K143" s="7"/>
      <c r="L143" s="54"/>
      <c r="M143" s="55"/>
      <c r="N143" s="7"/>
      <c r="O143" s="54"/>
      <c r="P143" s="55"/>
      <c r="Q143" s="7"/>
      <c r="R143" s="54"/>
      <c r="S143" s="55"/>
      <c r="T143" s="7"/>
      <c r="U143" s="54"/>
      <c r="V143" s="55"/>
      <c r="W143" s="7"/>
      <c r="X143" s="54"/>
      <c r="Y143" s="55"/>
      <c r="Z143" s="7"/>
      <c r="AA143" s="54"/>
      <c r="AB143" s="55"/>
      <c r="AC143" s="7"/>
      <c r="AD143" s="54"/>
      <c r="AE143" s="55"/>
      <c r="AF143" s="7"/>
      <c r="AG143" s="54"/>
      <c r="AH143" s="55"/>
      <c r="AI143" s="7"/>
      <c r="AJ143" s="54"/>
      <c r="AK143" s="55"/>
      <c r="AL143" s="7"/>
      <c r="AM143" s="54"/>
      <c r="AN143" s="55"/>
      <c r="AO143" s="7"/>
      <c r="AP143" s="54"/>
      <c r="AQ143" s="55"/>
      <c r="AR143" s="7"/>
      <c r="AS143" s="54"/>
      <c r="AT143" s="55"/>
      <c r="AV143" s="56"/>
      <c r="AW143" s="57"/>
      <c r="AX143" s="58"/>
    </row>
    <row r="144" spans="2:50" x14ac:dyDescent="0.25">
      <c r="B144" s="80"/>
      <c r="C144" s="95"/>
      <c r="D144" s="65"/>
      <c r="F144" s="65"/>
      <c r="H144" s="66"/>
      <c r="I144" s="67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V144" s="59"/>
      <c r="AW144" s="60"/>
      <c r="AX144" s="61"/>
    </row>
    <row r="145" spans="2:50" x14ac:dyDescent="0.25">
      <c r="B145" s="80"/>
      <c r="C145" s="70">
        <v>75</v>
      </c>
      <c r="D145" s="64" t="s">
        <v>174</v>
      </c>
      <c r="F145" s="64" t="s">
        <v>175</v>
      </c>
      <c r="H145" s="77" t="s">
        <v>176</v>
      </c>
      <c r="I145" s="78" t="s">
        <v>28</v>
      </c>
      <c r="K145" s="7"/>
      <c r="L145" s="54"/>
      <c r="M145" s="55"/>
      <c r="N145" s="7"/>
      <c r="O145" s="54"/>
      <c r="P145" s="55"/>
      <c r="Q145" s="7"/>
      <c r="R145" s="54"/>
      <c r="S145" s="55"/>
      <c r="T145" s="7"/>
      <c r="U145" s="54"/>
      <c r="V145" s="55"/>
      <c r="W145" s="7"/>
      <c r="X145" s="54"/>
      <c r="Y145" s="55"/>
      <c r="Z145" s="7"/>
      <c r="AA145" s="54"/>
      <c r="AB145" s="55"/>
      <c r="AC145" s="7"/>
      <c r="AD145" s="54"/>
      <c r="AE145" s="55"/>
      <c r="AF145" s="7"/>
      <c r="AG145" s="54"/>
      <c r="AH145" s="55"/>
      <c r="AI145" s="7"/>
      <c r="AJ145" s="54"/>
      <c r="AK145" s="55"/>
      <c r="AL145" s="7"/>
      <c r="AM145" s="54"/>
      <c r="AN145" s="55"/>
      <c r="AO145" s="7"/>
      <c r="AP145" s="54"/>
      <c r="AQ145" s="55"/>
      <c r="AR145" s="7"/>
      <c r="AS145" s="54"/>
      <c r="AT145" s="55"/>
      <c r="AV145" s="56"/>
      <c r="AW145" s="57"/>
      <c r="AX145" s="58"/>
    </row>
    <row r="146" spans="2:50" x14ac:dyDescent="0.25">
      <c r="B146" s="80"/>
      <c r="C146" s="70"/>
      <c r="D146" s="64"/>
      <c r="F146" s="64"/>
      <c r="H146" s="77"/>
      <c r="I146" s="78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V146" s="59"/>
      <c r="AW146" s="60"/>
      <c r="AX146" s="61"/>
    </row>
    <row r="147" spans="2:50" x14ac:dyDescent="0.25">
      <c r="B147" s="80"/>
      <c r="C147" s="70">
        <v>76</v>
      </c>
      <c r="D147" s="64" t="s">
        <v>177</v>
      </c>
      <c r="F147" s="64" t="s">
        <v>178</v>
      </c>
      <c r="H147" s="77" t="s">
        <v>179</v>
      </c>
      <c r="I147" s="78" t="s">
        <v>28</v>
      </c>
      <c r="K147" s="7"/>
      <c r="L147" s="54"/>
      <c r="M147" s="55"/>
      <c r="N147" s="7"/>
      <c r="O147" s="54"/>
      <c r="P147" s="55"/>
      <c r="Q147" s="7"/>
      <c r="R147" s="54"/>
      <c r="S147" s="55"/>
      <c r="T147" s="7"/>
      <c r="U147" s="54"/>
      <c r="V147" s="55"/>
      <c r="W147" s="7"/>
      <c r="X147" s="54"/>
      <c r="Y147" s="55"/>
      <c r="Z147" s="7"/>
      <c r="AA147" s="54"/>
      <c r="AB147" s="55"/>
      <c r="AC147" s="7"/>
      <c r="AD147" s="54"/>
      <c r="AE147" s="55"/>
      <c r="AF147" s="7"/>
      <c r="AG147" s="54"/>
      <c r="AH147" s="55"/>
      <c r="AI147" s="7"/>
      <c r="AJ147" s="54"/>
      <c r="AK147" s="55"/>
      <c r="AL147" s="7"/>
      <c r="AM147" s="54"/>
      <c r="AN147" s="55"/>
      <c r="AO147" s="7"/>
      <c r="AP147" s="54"/>
      <c r="AQ147" s="55"/>
      <c r="AR147" s="7"/>
      <c r="AS147" s="54"/>
      <c r="AT147" s="55"/>
      <c r="AV147" s="56"/>
      <c r="AW147" s="57"/>
      <c r="AX147" s="58"/>
    </row>
    <row r="148" spans="2:50" x14ac:dyDescent="0.25">
      <c r="B148" s="80"/>
      <c r="C148" s="70"/>
      <c r="D148" s="64"/>
      <c r="F148" s="64"/>
      <c r="H148" s="77"/>
      <c r="I148" s="78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V148" s="59"/>
      <c r="AW148" s="60"/>
      <c r="AX148" s="61"/>
    </row>
    <row r="149" spans="2:50" x14ac:dyDescent="0.25">
      <c r="B149" s="80"/>
      <c r="C149" s="86">
        <v>77</v>
      </c>
      <c r="D149" s="92" t="s">
        <v>63</v>
      </c>
      <c r="F149" s="92" t="s">
        <v>180</v>
      </c>
      <c r="H149" s="88">
        <v>1</v>
      </c>
      <c r="I149" s="90" t="s">
        <v>28</v>
      </c>
      <c r="K149" s="7"/>
      <c r="L149" s="54"/>
      <c r="M149" s="55"/>
      <c r="N149" s="7"/>
      <c r="O149" s="54"/>
      <c r="P149" s="55"/>
      <c r="Q149" s="7"/>
      <c r="R149" s="54"/>
      <c r="S149" s="55"/>
      <c r="T149" s="7"/>
      <c r="U149" s="54"/>
      <c r="V149" s="55"/>
      <c r="W149" s="7"/>
      <c r="X149" s="54"/>
      <c r="Y149" s="55"/>
      <c r="Z149" s="7"/>
      <c r="AA149" s="54"/>
      <c r="AB149" s="55"/>
      <c r="AC149" s="7"/>
      <c r="AD149" s="54"/>
      <c r="AE149" s="55"/>
      <c r="AF149" s="7"/>
      <c r="AG149" s="54"/>
      <c r="AH149" s="55"/>
      <c r="AI149" s="7"/>
      <c r="AJ149" s="54"/>
      <c r="AK149" s="55"/>
      <c r="AL149" s="7"/>
      <c r="AM149" s="54"/>
      <c r="AN149" s="55"/>
      <c r="AO149" s="7"/>
      <c r="AP149" s="54"/>
      <c r="AQ149" s="55"/>
      <c r="AR149" s="7"/>
      <c r="AS149" s="54"/>
      <c r="AT149" s="55"/>
      <c r="AV149" s="56"/>
      <c r="AW149" s="57"/>
      <c r="AX149" s="58"/>
    </row>
    <row r="150" spans="2:50" x14ac:dyDescent="0.25">
      <c r="B150" s="80"/>
      <c r="C150" s="86"/>
      <c r="D150" s="92"/>
      <c r="F150" s="92"/>
      <c r="H150" s="89"/>
      <c r="I150" s="90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V150" s="59"/>
      <c r="AW150" s="60"/>
      <c r="AX150" s="61"/>
    </row>
    <row r="151" spans="2:50" ht="4.5" customHeight="1" x14ac:dyDescent="0.25">
      <c r="I151" s="8"/>
    </row>
    <row r="152" spans="2:50" x14ac:dyDescent="0.25">
      <c r="B152" s="62" t="s">
        <v>181</v>
      </c>
      <c r="C152" s="70">
        <v>78</v>
      </c>
      <c r="D152" s="64" t="s">
        <v>182</v>
      </c>
      <c r="F152" s="64" t="s">
        <v>183</v>
      </c>
      <c r="H152" s="77"/>
      <c r="I152" s="78" t="s">
        <v>28</v>
      </c>
      <c r="K152" s="7"/>
      <c r="L152" s="54"/>
      <c r="M152" s="55"/>
      <c r="N152" s="7"/>
      <c r="O152" s="54"/>
      <c r="P152" s="55"/>
      <c r="Q152" s="7"/>
      <c r="R152" s="54"/>
      <c r="S152" s="55"/>
      <c r="T152" s="7"/>
      <c r="U152" s="54"/>
      <c r="V152" s="55"/>
      <c r="W152" s="7"/>
      <c r="X152" s="54"/>
      <c r="Y152" s="55"/>
      <c r="Z152" s="7"/>
      <c r="AA152" s="54"/>
      <c r="AB152" s="55"/>
      <c r="AC152" s="7"/>
      <c r="AD152" s="54"/>
      <c r="AE152" s="55"/>
      <c r="AF152" s="7"/>
      <c r="AG152" s="54"/>
      <c r="AH152" s="55"/>
      <c r="AI152" s="7"/>
      <c r="AJ152" s="54"/>
      <c r="AK152" s="55"/>
      <c r="AL152" s="7"/>
      <c r="AM152" s="54"/>
      <c r="AN152" s="55"/>
      <c r="AO152" s="7"/>
      <c r="AP152" s="54"/>
      <c r="AQ152" s="55"/>
      <c r="AR152" s="7"/>
      <c r="AS152" s="54"/>
      <c r="AT152" s="55"/>
      <c r="AV152" s="56"/>
      <c r="AW152" s="57"/>
      <c r="AX152" s="58"/>
    </row>
    <row r="153" spans="2:50" x14ac:dyDescent="0.25">
      <c r="B153" s="62"/>
      <c r="C153" s="70"/>
      <c r="D153" s="64"/>
      <c r="F153" s="64"/>
      <c r="H153" s="77"/>
      <c r="I153" s="78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V153" s="59"/>
      <c r="AW153" s="60"/>
      <c r="AX153" s="61"/>
    </row>
    <row r="154" spans="2:50" x14ac:dyDescent="0.25">
      <c r="B154" s="62"/>
      <c r="C154" s="77">
        <v>79</v>
      </c>
      <c r="D154" s="81" t="s">
        <v>184</v>
      </c>
      <c r="F154" s="81" t="s">
        <v>185</v>
      </c>
      <c r="H154" s="77"/>
      <c r="I154" s="78" t="s">
        <v>28</v>
      </c>
      <c r="K154" s="7"/>
      <c r="L154" s="54"/>
      <c r="M154" s="55"/>
      <c r="N154" s="7"/>
      <c r="O154" s="54"/>
      <c r="P154" s="55"/>
      <c r="Q154" s="7"/>
      <c r="R154" s="54"/>
      <c r="S154" s="55"/>
      <c r="T154" s="7"/>
      <c r="U154" s="54"/>
      <c r="V154" s="55"/>
      <c r="W154" s="7"/>
      <c r="X154" s="54"/>
      <c r="Y154" s="55"/>
      <c r="Z154" s="7"/>
      <c r="AA154" s="54"/>
      <c r="AB154" s="55"/>
      <c r="AC154" s="7"/>
      <c r="AD154" s="54"/>
      <c r="AE154" s="55"/>
      <c r="AF154" s="7"/>
      <c r="AG154" s="54"/>
      <c r="AH154" s="55"/>
      <c r="AI154" s="7"/>
      <c r="AJ154" s="54"/>
      <c r="AK154" s="55"/>
      <c r="AL154" s="7"/>
      <c r="AM154" s="54"/>
      <c r="AN154" s="55"/>
      <c r="AO154" s="7"/>
      <c r="AP154" s="54"/>
      <c r="AQ154" s="55"/>
      <c r="AR154" s="7"/>
      <c r="AS154" s="54"/>
      <c r="AT154" s="55"/>
      <c r="AV154" s="56"/>
      <c r="AW154" s="57"/>
      <c r="AX154" s="58"/>
    </row>
    <row r="155" spans="2:50" x14ac:dyDescent="0.25">
      <c r="B155" s="62"/>
      <c r="C155" s="77"/>
      <c r="D155" s="81"/>
      <c r="F155" s="81"/>
      <c r="H155" s="77"/>
      <c r="I155" s="78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V155" s="59"/>
      <c r="AW155" s="60"/>
      <c r="AX155" s="61"/>
    </row>
    <row r="156" spans="2:50" ht="5.25" customHeight="1" x14ac:dyDescent="0.25">
      <c r="I156" s="8"/>
    </row>
    <row r="157" spans="2:50" x14ac:dyDescent="0.25">
      <c r="B157" s="62" t="s">
        <v>273</v>
      </c>
      <c r="C157" s="72">
        <v>80</v>
      </c>
      <c r="D157" s="83" t="s">
        <v>186</v>
      </c>
      <c r="F157" s="83" t="s">
        <v>187</v>
      </c>
      <c r="H157" s="79">
        <v>0.95</v>
      </c>
      <c r="I157" s="78" t="s">
        <v>28</v>
      </c>
      <c r="K157" s="7"/>
      <c r="L157" s="54"/>
      <c r="M157" s="55"/>
      <c r="N157" s="7"/>
      <c r="O157" s="54"/>
      <c r="P157" s="55"/>
      <c r="Q157" s="7"/>
      <c r="R157" s="54"/>
      <c r="S157" s="55"/>
      <c r="T157" s="7"/>
      <c r="U157" s="54"/>
      <c r="V157" s="55"/>
      <c r="W157" s="7"/>
      <c r="X157" s="54"/>
      <c r="Y157" s="55"/>
      <c r="Z157" s="7"/>
      <c r="AA157" s="54"/>
      <c r="AB157" s="55"/>
      <c r="AC157" s="7"/>
      <c r="AD157" s="54"/>
      <c r="AE157" s="55"/>
      <c r="AF157" s="7"/>
      <c r="AG157" s="54"/>
      <c r="AH157" s="55"/>
      <c r="AI157" s="7"/>
      <c r="AJ157" s="54"/>
      <c r="AK157" s="55"/>
      <c r="AL157" s="7"/>
      <c r="AM157" s="54"/>
      <c r="AN157" s="55"/>
      <c r="AO157" s="7"/>
      <c r="AP157" s="54"/>
      <c r="AQ157" s="55"/>
      <c r="AR157" s="7"/>
      <c r="AS157" s="54"/>
      <c r="AT157" s="55"/>
      <c r="AV157" s="56"/>
      <c r="AW157" s="57"/>
      <c r="AX157" s="58"/>
    </row>
    <row r="158" spans="2:50" x14ac:dyDescent="0.25">
      <c r="B158" s="62"/>
      <c r="C158" s="72"/>
      <c r="D158" s="83"/>
      <c r="F158" s="83"/>
      <c r="H158" s="77"/>
      <c r="I158" s="78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V158" s="59"/>
      <c r="AW158" s="60"/>
      <c r="AX158" s="61"/>
    </row>
    <row r="159" spans="2:50" x14ac:dyDescent="0.25">
      <c r="B159" s="62"/>
      <c r="C159" s="93">
        <v>81</v>
      </c>
      <c r="D159" s="94" t="s">
        <v>188</v>
      </c>
      <c r="F159" s="94" t="s">
        <v>189</v>
      </c>
      <c r="H159" s="88">
        <v>0.55000000000000004</v>
      </c>
      <c r="I159" s="90" t="s">
        <v>28</v>
      </c>
      <c r="K159" s="7"/>
      <c r="L159" s="54"/>
      <c r="M159" s="55"/>
      <c r="N159" s="7"/>
      <c r="O159" s="54"/>
      <c r="P159" s="55"/>
      <c r="Q159" s="7"/>
      <c r="R159" s="54"/>
      <c r="S159" s="55"/>
      <c r="T159" s="7"/>
      <c r="U159" s="54"/>
      <c r="V159" s="55"/>
      <c r="W159" s="7"/>
      <c r="X159" s="54"/>
      <c r="Y159" s="55"/>
      <c r="Z159" s="7"/>
      <c r="AA159" s="54"/>
      <c r="AB159" s="55"/>
      <c r="AC159" s="7"/>
      <c r="AD159" s="54"/>
      <c r="AE159" s="55"/>
      <c r="AF159" s="7"/>
      <c r="AG159" s="54"/>
      <c r="AH159" s="55"/>
      <c r="AI159" s="7"/>
      <c r="AJ159" s="54"/>
      <c r="AK159" s="55"/>
      <c r="AL159" s="7"/>
      <c r="AM159" s="54"/>
      <c r="AN159" s="55"/>
      <c r="AO159" s="7"/>
      <c r="AP159" s="54"/>
      <c r="AQ159" s="55"/>
      <c r="AR159" s="7"/>
      <c r="AS159" s="54"/>
      <c r="AT159" s="55"/>
      <c r="AV159" s="56"/>
      <c r="AW159" s="57"/>
      <c r="AX159" s="58"/>
    </row>
    <row r="160" spans="2:50" x14ac:dyDescent="0.25">
      <c r="B160" s="62"/>
      <c r="C160" s="93"/>
      <c r="D160" s="94"/>
      <c r="F160" s="94"/>
      <c r="H160" s="89"/>
      <c r="I160" s="90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V160" s="59"/>
      <c r="AW160" s="60"/>
      <c r="AX160" s="61"/>
    </row>
    <row r="161" spans="2:50" ht="7.5" customHeight="1" x14ac:dyDescent="0.25">
      <c r="I161" s="8"/>
    </row>
    <row r="162" spans="2:50" x14ac:dyDescent="0.25">
      <c r="B162" s="62" t="s">
        <v>190</v>
      </c>
      <c r="C162" s="70">
        <v>82</v>
      </c>
      <c r="D162" s="83" t="s">
        <v>191</v>
      </c>
      <c r="F162" s="83" t="s">
        <v>192</v>
      </c>
      <c r="H162" s="79">
        <v>0.95</v>
      </c>
      <c r="I162" s="78" t="s">
        <v>38</v>
      </c>
      <c r="K162" s="7"/>
      <c r="L162" s="54"/>
      <c r="M162" s="55"/>
      <c r="N162" s="7"/>
      <c r="O162" s="54"/>
      <c r="P162" s="55"/>
      <c r="Q162" s="7"/>
      <c r="R162" s="54"/>
      <c r="S162" s="55"/>
      <c r="T162" s="7"/>
      <c r="U162" s="54"/>
      <c r="V162" s="55"/>
      <c r="W162" s="7"/>
      <c r="X162" s="54"/>
      <c r="Y162" s="55"/>
      <c r="Z162" s="7"/>
      <c r="AA162" s="54"/>
      <c r="AB162" s="55"/>
      <c r="AC162" s="7"/>
      <c r="AD162" s="54"/>
      <c r="AE162" s="55"/>
      <c r="AF162" s="7"/>
      <c r="AG162" s="54"/>
      <c r="AH162" s="55"/>
      <c r="AI162" s="7"/>
      <c r="AJ162" s="54"/>
      <c r="AK162" s="55"/>
      <c r="AL162" s="7"/>
      <c r="AM162" s="54"/>
      <c r="AN162" s="55"/>
      <c r="AO162" s="7"/>
      <c r="AP162" s="54"/>
      <c r="AQ162" s="55"/>
      <c r="AR162" s="7"/>
      <c r="AS162" s="54"/>
      <c r="AT162" s="55"/>
      <c r="AV162" s="56"/>
      <c r="AW162" s="57"/>
      <c r="AX162" s="58"/>
    </row>
    <row r="163" spans="2:50" x14ac:dyDescent="0.25">
      <c r="B163" s="62"/>
      <c r="C163" s="70"/>
      <c r="D163" s="83"/>
      <c r="F163" s="83"/>
      <c r="H163" s="77"/>
      <c r="I163" s="78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V163" s="59"/>
      <c r="AW163" s="60"/>
      <c r="AX163" s="61"/>
    </row>
    <row r="164" spans="2:50" x14ac:dyDescent="0.25">
      <c r="B164" s="62"/>
      <c r="C164" s="70">
        <v>83</v>
      </c>
      <c r="D164" s="83" t="s">
        <v>193</v>
      </c>
      <c r="F164" s="83" t="s">
        <v>194</v>
      </c>
      <c r="H164" s="79">
        <v>0.9</v>
      </c>
      <c r="I164" s="78" t="s">
        <v>28</v>
      </c>
      <c r="K164" s="7"/>
      <c r="L164" s="54"/>
      <c r="M164" s="55"/>
      <c r="N164" s="7"/>
      <c r="O164" s="54"/>
      <c r="P164" s="55"/>
      <c r="Q164" s="7"/>
      <c r="R164" s="54"/>
      <c r="S164" s="55"/>
      <c r="T164" s="7"/>
      <c r="U164" s="54"/>
      <c r="V164" s="55"/>
      <c r="W164" s="7"/>
      <c r="X164" s="54"/>
      <c r="Y164" s="55"/>
      <c r="Z164" s="7"/>
      <c r="AA164" s="54"/>
      <c r="AB164" s="55"/>
      <c r="AC164" s="7"/>
      <c r="AD164" s="54"/>
      <c r="AE164" s="55"/>
      <c r="AF164" s="7"/>
      <c r="AG164" s="54"/>
      <c r="AH164" s="55"/>
      <c r="AI164" s="7"/>
      <c r="AJ164" s="54"/>
      <c r="AK164" s="55"/>
      <c r="AL164" s="7"/>
      <c r="AM164" s="54"/>
      <c r="AN164" s="55"/>
      <c r="AO164" s="7"/>
      <c r="AP164" s="54"/>
      <c r="AQ164" s="55"/>
      <c r="AR164" s="7"/>
      <c r="AS164" s="54"/>
      <c r="AT164" s="55"/>
      <c r="AV164" s="56"/>
      <c r="AW164" s="57"/>
      <c r="AX164" s="58"/>
    </row>
    <row r="165" spans="2:50" x14ac:dyDescent="0.25">
      <c r="B165" s="62"/>
      <c r="C165" s="70"/>
      <c r="D165" s="83"/>
      <c r="F165" s="83"/>
      <c r="H165" s="77"/>
      <c r="I165" s="78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V165" s="59"/>
      <c r="AW165" s="60"/>
      <c r="AX165" s="61"/>
    </row>
    <row r="166" spans="2:50" x14ac:dyDescent="0.25">
      <c r="B166" s="62"/>
      <c r="C166" s="70">
        <v>84</v>
      </c>
      <c r="D166" s="83" t="s">
        <v>195</v>
      </c>
      <c r="F166" s="83" t="s">
        <v>196</v>
      </c>
      <c r="H166" s="79">
        <v>0.85</v>
      </c>
      <c r="I166" s="78" t="s">
        <v>38</v>
      </c>
      <c r="K166" s="7"/>
      <c r="L166" s="54"/>
      <c r="M166" s="55"/>
      <c r="N166" s="7"/>
      <c r="O166" s="54"/>
      <c r="P166" s="55"/>
      <c r="Q166" s="7"/>
      <c r="R166" s="54"/>
      <c r="S166" s="55"/>
      <c r="T166" s="7"/>
      <c r="U166" s="54"/>
      <c r="V166" s="55"/>
      <c r="W166" s="7"/>
      <c r="X166" s="54"/>
      <c r="Y166" s="55"/>
      <c r="Z166" s="7"/>
      <c r="AA166" s="54"/>
      <c r="AB166" s="55"/>
      <c r="AC166" s="7"/>
      <c r="AD166" s="54"/>
      <c r="AE166" s="55"/>
      <c r="AF166" s="7"/>
      <c r="AG166" s="54"/>
      <c r="AH166" s="55"/>
      <c r="AI166" s="7"/>
      <c r="AJ166" s="54"/>
      <c r="AK166" s="55"/>
      <c r="AL166" s="7"/>
      <c r="AM166" s="54"/>
      <c r="AN166" s="55"/>
      <c r="AO166" s="7"/>
      <c r="AP166" s="54"/>
      <c r="AQ166" s="55"/>
      <c r="AR166" s="7"/>
      <c r="AS166" s="54"/>
      <c r="AT166" s="55"/>
      <c r="AV166" s="56"/>
      <c r="AW166" s="57"/>
      <c r="AX166" s="58"/>
    </row>
    <row r="167" spans="2:50" x14ac:dyDescent="0.25">
      <c r="B167" s="62"/>
      <c r="C167" s="70"/>
      <c r="D167" s="83"/>
      <c r="F167" s="83"/>
      <c r="H167" s="77"/>
      <c r="I167" s="78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V167" s="59"/>
      <c r="AW167" s="60"/>
      <c r="AX167" s="61"/>
    </row>
    <row r="168" spans="2:50" x14ac:dyDescent="0.25">
      <c r="B168" s="62"/>
      <c r="C168" s="70">
        <v>85</v>
      </c>
      <c r="D168" s="83" t="s">
        <v>197</v>
      </c>
      <c r="F168" s="83" t="s">
        <v>198</v>
      </c>
      <c r="H168" s="79">
        <v>0.85</v>
      </c>
      <c r="I168" s="78" t="s">
        <v>28</v>
      </c>
      <c r="K168" s="7"/>
      <c r="L168" s="54"/>
      <c r="M168" s="55"/>
      <c r="N168" s="7"/>
      <c r="O168" s="54"/>
      <c r="P168" s="55"/>
      <c r="Q168" s="7"/>
      <c r="R168" s="54"/>
      <c r="S168" s="55"/>
      <c r="T168" s="7"/>
      <c r="U168" s="54"/>
      <c r="V168" s="55"/>
      <c r="W168" s="7"/>
      <c r="X168" s="54"/>
      <c r="Y168" s="55"/>
      <c r="Z168" s="7"/>
      <c r="AA168" s="54"/>
      <c r="AB168" s="55"/>
      <c r="AC168" s="7"/>
      <c r="AD168" s="54"/>
      <c r="AE168" s="55"/>
      <c r="AF168" s="7"/>
      <c r="AG168" s="54"/>
      <c r="AH168" s="55"/>
      <c r="AI168" s="7"/>
      <c r="AJ168" s="54"/>
      <c r="AK168" s="55"/>
      <c r="AL168" s="7"/>
      <c r="AM168" s="54"/>
      <c r="AN168" s="55"/>
      <c r="AO168" s="7"/>
      <c r="AP168" s="54"/>
      <c r="AQ168" s="55"/>
      <c r="AR168" s="7"/>
      <c r="AS168" s="54"/>
      <c r="AT168" s="55"/>
      <c r="AV168" s="56"/>
      <c r="AW168" s="57"/>
      <c r="AX168" s="58"/>
    </row>
    <row r="169" spans="2:50" x14ac:dyDescent="0.25">
      <c r="B169" s="62"/>
      <c r="C169" s="70"/>
      <c r="D169" s="83"/>
      <c r="F169" s="83"/>
      <c r="H169" s="77"/>
      <c r="I169" s="78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V169" s="59"/>
      <c r="AW169" s="60"/>
      <c r="AX169" s="61"/>
    </row>
    <row r="170" spans="2:50" x14ac:dyDescent="0.25">
      <c r="B170" s="62"/>
      <c r="C170" s="70">
        <v>86</v>
      </c>
      <c r="D170" s="83" t="s">
        <v>199</v>
      </c>
      <c r="F170" s="83" t="s">
        <v>200</v>
      </c>
      <c r="H170" s="79">
        <v>0.85</v>
      </c>
      <c r="I170" s="78" t="s">
        <v>28</v>
      </c>
      <c r="K170" s="7"/>
      <c r="L170" s="54"/>
      <c r="M170" s="55"/>
      <c r="N170" s="7"/>
      <c r="O170" s="54"/>
      <c r="P170" s="55"/>
      <c r="Q170" s="7"/>
      <c r="R170" s="54"/>
      <c r="S170" s="55"/>
      <c r="T170" s="7"/>
      <c r="U170" s="54"/>
      <c r="V170" s="55"/>
      <c r="W170" s="7"/>
      <c r="X170" s="54"/>
      <c r="Y170" s="55"/>
      <c r="Z170" s="7"/>
      <c r="AA170" s="54"/>
      <c r="AB170" s="55"/>
      <c r="AC170" s="7"/>
      <c r="AD170" s="54"/>
      <c r="AE170" s="55"/>
      <c r="AF170" s="7"/>
      <c r="AG170" s="54"/>
      <c r="AH170" s="55"/>
      <c r="AI170" s="7"/>
      <c r="AJ170" s="54"/>
      <c r="AK170" s="55"/>
      <c r="AL170" s="7"/>
      <c r="AM170" s="54"/>
      <c r="AN170" s="55"/>
      <c r="AO170" s="7"/>
      <c r="AP170" s="54"/>
      <c r="AQ170" s="55"/>
      <c r="AR170" s="7"/>
      <c r="AS170" s="54"/>
      <c r="AT170" s="55"/>
      <c r="AV170" s="56"/>
      <c r="AW170" s="57"/>
      <c r="AX170" s="58"/>
    </row>
    <row r="171" spans="2:50" x14ac:dyDescent="0.25">
      <c r="B171" s="62"/>
      <c r="C171" s="70"/>
      <c r="D171" s="83"/>
      <c r="F171" s="83"/>
      <c r="H171" s="77"/>
      <c r="I171" s="78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V171" s="59"/>
      <c r="AW171" s="60"/>
      <c r="AX171" s="61"/>
    </row>
    <row r="172" spans="2:50" ht="6.75" customHeight="1" x14ac:dyDescent="0.25">
      <c r="I172" s="8"/>
    </row>
    <row r="173" spans="2:50" x14ac:dyDescent="0.25">
      <c r="B173" s="62" t="s">
        <v>201</v>
      </c>
      <c r="C173" s="70">
        <v>87</v>
      </c>
      <c r="D173" s="64" t="s">
        <v>202</v>
      </c>
      <c r="F173" s="64" t="s">
        <v>203</v>
      </c>
      <c r="H173" s="79">
        <v>0.95</v>
      </c>
      <c r="I173" s="78" t="s">
        <v>38</v>
      </c>
      <c r="K173" s="7"/>
      <c r="L173" s="54"/>
      <c r="M173" s="55"/>
      <c r="N173" s="7"/>
      <c r="O173" s="54"/>
      <c r="P173" s="55"/>
      <c r="Q173" s="7"/>
      <c r="R173" s="54"/>
      <c r="S173" s="55"/>
      <c r="T173" s="7"/>
      <c r="U173" s="54"/>
      <c r="V173" s="55"/>
      <c r="W173" s="7"/>
      <c r="X173" s="54"/>
      <c r="Y173" s="55"/>
      <c r="Z173" s="7"/>
      <c r="AA173" s="54"/>
      <c r="AB173" s="55"/>
      <c r="AC173" s="7"/>
      <c r="AD173" s="54"/>
      <c r="AE173" s="55"/>
      <c r="AF173" s="7"/>
      <c r="AG173" s="54"/>
      <c r="AH173" s="55"/>
      <c r="AI173" s="7"/>
      <c r="AJ173" s="54"/>
      <c r="AK173" s="55"/>
      <c r="AL173" s="7"/>
      <c r="AM173" s="54"/>
      <c r="AN173" s="55"/>
      <c r="AO173" s="7"/>
      <c r="AP173" s="54"/>
      <c r="AQ173" s="55"/>
      <c r="AR173" s="7"/>
      <c r="AS173" s="54"/>
      <c r="AT173" s="55"/>
      <c r="AV173" s="56"/>
      <c r="AW173" s="57"/>
      <c r="AX173" s="58"/>
    </row>
    <row r="174" spans="2:50" x14ac:dyDescent="0.25">
      <c r="B174" s="62"/>
      <c r="C174" s="70"/>
      <c r="D174" s="64"/>
      <c r="F174" s="64"/>
      <c r="H174" s="77"/>
      <c r="I174" s="78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V174" s="59"/>
      <c r="AW174" s="60"/>
      <c r="AX174" s="61"/>
    </row>
    <row r="175" spans="2:50" x14ac:dyDescent="0.25">
      <c r="B175" s="62"/>
      <c r="C175" s="70">
        <v>88</v>
      </c>
      <c r="D175" s="64" t="s">
        <v>204</v>
      </c>
      <c r="F175" s="64" t="s">
        <v>205</v>
      </c>
      <c r="H175" s="79">
        <v>0.85</v>
      </c>
      <c r="I175" s="78" t="s">
        <v>28</v>
      </c>
      <c r="K175" s="7"/>
      <c r="L175" s="54"/>
      <c r="M175" s="55"/>
      <c r="N175" s="7"/>
      <c r="O175" s="54"/>
      <c r="P175" s="55"/>
      <c r="Q175" s="7"/>
      <c r="R175" s="54"/>
      <c r="S175" s="55"/>
      <c r="T175" s="7"/>
      <c r="U175" s="54"/>
      <c r="V175" s="55"/>
      <c r="W175" s="7"/>
      <c r="X175" s="54"/>
      <c r="Y175" s="55"/>
      <c r="Z175" s="7"/>
      <c r="AA175" s="54"/>
      <c r="AB175" s="55"/>
      <c r="AC175" s="7"/>
      <c r="AD175" s="54"/>
      <c r="AE175" s="55"/>
      <c r="AF175" s="7"/>
      <c r="AG175" s="54"/>
      <c r="AH175" s="55"/>
      <c r="AI175" s="7"/>
      <c r="AJ175" s="54"/>
      <c r="AK175" s="55"/>
      <c r="AL175" s="7"/>
      <c r="AM175" s="54"/>
      <c r="AN175" s="55"/>
      <c r="AO175" s="7"/>
      <c r="AP175" s="54"/>
      <c r="AQ175" s="55"/>
      <c r="AR175" s="7"/>
      <c r="AS175" s="54"/>
      <c r="AT175" s="55"/>
      <c r="AV175" s="56"/>
      <c r="AW175" s="57"/>
      <c r="AX175" s="58"/>
    </row>
    <row r="176" spans="2:50" x14ac:dyDescent="0.25">
      <c r="B176" s="62"/>
      <c r="C176" s="70"/>
      <c r="D176" s="64"/>
      <c r="F176" s="64"/>
      <c r="H176" s="77"/>
      <c r="I176" s="78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V176" s="59"/>
      <c r="AW176" s="60"/>
      <c r="AX176" s="61"/>
    </row>
    <row r="177" spans="2:50" ht="19.5" customHeight="1" x14ac:dyDescent="0.25">
      <c r="B177" s="62"/>
      <c r="C177" s="70">
        <v>89</v>
      </c>
      <c r="D177" s="64" t="s">
        <v>206</v>
      </c>
      <c r="F177" s="64" t="s">
        <v>207</v>
      </c>
      <c r="H177" s="79">
        <v>0.9</v>
      </c>
      <c r="I177" s="78" t="s">
        <v>28</v>
      </c>
      <c r="K177" s="7"/>
      <c r="L177" s="54"/>
      <c r="M177" s="55"/>
      <c r="N177" s="7"/>
      <c r="O177" s="54"/>
      <c r="P177" s="55"/>
      <c r="Q177" s="7"/>
      <c r="R177" s="54"/>
      <c r="S177" s="55"/>
      <c r="T177" s="7"/>
      <c r="U177" s="54"/>
      <c r="V177" s="55"/>
      <c r="W177" s="7"/>
      <c r="X177" s="54"/>
      <c r="Y177" s="55"/>
      <c r="Z177" s="7"/>
      <c r="AA177" s="54"/>
      <c r="AB177" s="55"/>
      <c r="AC177" s="7"/>
      <c r="AD177" s="54"/>
      <c r="AE177" s="55"/>
      <c r="AF177" s="7"/>
      <c r="AG177" s="54"/>
      <c r="AH177" s="55"/>
      <c r="AI177" s="7"/>
      <c r="AJ177" s="54"/>
      <c r="AK177" s="55"/>
      <c r="AL177" s="7"/>
      <c r="AM177" s="54"/>
      <c r="AN177" s="55"/>
      <c r="AO177" s="7"/>
      <c r="AP177" s="54"/>
      <c r="AQ177" s="55"/>
      <c r="AR177" s="7"/>
      <c r="AS177" s="54"/>
      <c r="AT177" s="55"/>
      <c r="AV177" s="56"/>
      <c r="AW177" s="57"/>
      <c r="AX177" s="58"/>
    </row>
    <row r="178" spans="2:50" ht="19.5" customHeight="1" x14ac:dyDescent="0.25">
      <c r="B178" s="62"/>
      <c r="C178" s="70"/>
      <c r="D178" s="64"/>
      <c r="F178" s="64"/>
      <c r="H178" s="77"/>
      <c r="I178" s="78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V178" s="59"/>
      <c r="AW178" s="60"/>
      <c r="AX178" s="61"/>
    </row>
    <row r="179" spans="2:50" ht="6.75" customHeight="1" x14ac:dyDescent="0.25">
      <c r="I179" s="8"/>
    </row>
    <row r="180" spans="2:50" x14ac:dyDescent="0.25">
      <c r="B180" s="62" t="s">
        <v>208</v>
      </c>
      <c r="C180" s="89">
        <v>90</v>
      </c>
      <c r="D180" s="92" t="s">
        <v>209</v>
      </c>
      <c r="F180" s="92" t="s">
        <v>210</v>
      </c>
      <c r="H180" s="88">
        <v>0.95</v>
      </c>
      <c r="I180" s="90" t="s">
        <v>38</v>
      </c>
      <c r="K180" s="7"/>
      <c r="L180" s="54"/>
      <c r="M180" s="55"/>
      <c r="N180" s="7"/>
      <c r="O180" s="54"/>
      <c r="P180" s="55"/>
      <c r="Q180" s="7"/>
      <c r="R180" s="54"/>
      <c r="S180" s="55"/>
      <c r="T180" s="7"/>
      <c r="U180" s="54"/>
      <c r="V180" s="55"/>
      <c r="W180" s="7"/>
      <c r="X180" s="54"/>
      <c r="Y180" s="55"/>
      <c r="Z180" s="7"/>
      <c r="AA180" s="54"/>
      <c r="AB180" s="55"/>
      <c r="AC180" s="7"/>
      <c r="AD180" s="54"/>
      <c r="AE180" s="55"/>
      <c r="AF180" s="7"/>
      <c r="AG180" s="54"/>
      <c r="AH180" s="55"/>
      <c r="AI180" s="7"/>
      <c r="AJ180" s="54"/>
      <c r="AK180" s="55"/>
      <c r="AL180" s="7"/>
      <c r="AM180" s="54"/>
      <c r="AN180" s="55"/>
      <c r="AO180" s="7"/>
      <c r="AP180" s="54"/>
      <c r="AQ180" s="55"/>
      <c r="AR180" s="7"/>
      <c r="AS180" s="54"/>
      <c r="AT180" s="55"/>
      <c r="AV180" s="56"/>
      <c r="AW180" s="57"/>
      <c r="AX180" s="58"/>
    </row>
    <row r="181" spans="2:50" x14ac:dyDescent="0.25">
      <c r="B181" s="62"/>
      <c r="C181" s="89"/>
      <c r="D181" s="92"/>
      <c r="F181" s="92"/>
      <c r="H181" s="89"/>
      <c r="I181" s="90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V181" s="59"/>
      <c r="AW181" s="60"/>
      <c r="AX181" s="61"/>
    </row>
    <row r="182" spans="2:50" ht="19.5" customHeight="1" x14ac:dyDescent="0.25">
      <c r="B182" s="62"/>
      <c r="C182" s="86">
        <v>91</v>
      </c>
      <c r="D182" s="87" t="s">
        <v>211</v>
      </c>
      <c r="F182" s="87" t="s">
        <v>212</v>
      </c>
      <c r="H182" s="88">
        <v>0.85</v>
      </c>
      <c r="I182" s="90" t="s">
        <v>28</v>
      </c>
      <c r="K182" s="7"/>
      <c r="L182" s="54"/>
      <c r="M182" s="55"/>
      <c r="N182" s="7"/>
      <c r="O182" s="54"/>
      <c r="P182" s="55"/>
      <c r="Q182" s="7"/>
      <c r="R182" s="54"/>
      <c r="S182" s="55"/>
      <c r="T182" s="7"/>
      <c r="U182" s="54"/>
      <c r="V182" s="55"/>
      <c r="W182" s="7"/>
      <c r="X182" s="54"/>
      <c r="Y182" s="55"/>
      <c r="Z182" s="7"/>
      <c r="AA182" s="54"/>
      <c r="AB182" s="55"/>
      <c r="AC182" s="7"/>
      <c r="AD182" s="54"/>
      <c r="AE182" s="55"/>
      <c r="AF182" s="7"/>
      <c r="AG182" s="54"/>
      <c r="AH182" s="55"/>
      <c r="AI182" s="7"/>
      <c r="AJ182" s="54"/>
      <c r="AK182" s="55"/>
      <c r="AL182" s="7"/>
      <c r="AM182" s="54"/>
      <c r="AN182" s="55"/>
      <c r="AO182" s="7"/>
      <c r="AP182" s="54"/>
      <c r="AQ182" s="55"/>
      <c r="AR182" s="7"/>
      <c r="AS182" s="54"/>
      <c r="AT182" s="55"/>
      <c r="AV182" s="56"/>
      <c r="AW182" s="57"/>
      <c r="AX182" s="58"/>
    </row>
    <row r="183" spans="2:50" ht="19.5" customHeight="1" x14ac:dyDescent="0.25">
      <c r="B183" s="62"/>
      <c r="C183" s="86"/>
      <c r="D183" s="87"/>
      <c r="F183" s="87"/>
      <c r="H183" s="89"/>
      <c r="I183" s="90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4"/>
      <c r="AA183" s="91"/>
      <c r="AB183" s="55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V183" s="59"/>
      <c r="AW183" s="60"/>
      <c r="AX183" s="61"/>
    </row>
    <row r="184" spans="2:50" ht="20.25" customHeight="1" x14ac:dyDescent="0.25">
      <c r="B184" s="62"/>
      <c r="C184" s="86">
        <v>92</v>
      </c>
      <c r="D184" s="87" t="s">
        <v>213</v>
      </c>
      <c r="F184" s="87" t="s">
        <v>274</v>
      </c>
      <c r="H184" s="88">
        <v>0.9</v>
      </c>
      <c r="I184" s="90" t="s">
        <v>28</v>
      </c>
      <c r="K184" s="7"/>
      <c r="L184" s="54"/>
      <c r="M184" s="55"/>
      <c r="N184" s="7"/>
      <c r="O184" s="54"/>
      <c r="P184" s="55"/>
      <c r="Q184" s="7"/>
      <c r="R184" s="54"/>
      <c r="S184" s="55"/>
      <c r="T184" s="7"/>
      <c r="U184" s="54"/>
      <c r="V184" s="55"/>
      <c r="W184" s="7"/>
      <c r="X184" s="54"/>
      <c r="Y184" s="55"/>
      <c r="Z184" s="7"/>
      <c r="AA184" s="54"/>
      <c r="AB184" s="55"/>
      <c r="AC184" s="7"/>
      <c r="AD184" s="54"/>
      <c r="AE184" s="55"/>
      <c r="AF184" s="7"/>
      <c r="AG184" s="54"/>
      <c r="AH184" s="55"/>
      <c r="AI184" s="7"/>
      <c r="AJ184" s="54"/>
      <c r="AK184" s="55"/>
      <c r="AL184" s="7"/>
      <c r="AM184" s="54"/>
      <c r="AN184" s="55"/>
      <c r="AO184" s="7"/>
      <c r="AP184" s="54"/>
      <c r="AQ184" s="55"/>
      <c r="AR184" s="7"/>
      <c r="AS184" s="54"/>
      <c r="AT184" s="55"/>
      <c r="AV184" s="56"/>
      <c r="AW184" s="57"/>
      <c r="AX184" s="58"/>
    </row>
    <row r="185" spans="2:50" ht="20.25" customHeight="1" x14ac:dyDescent="0.25">
      <c r="B185" s="62"/>
      <c r="C185" s="86"/>
      <c r="D185" s="87"/>
      <c r="F185" s="87"/>
      <c r="H185" s="89"/>
      <c r="I185" s="90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V185" s="59"/>
      <c r="AW185" s="60"/>
      <c r="AX185" s="61"/>
    </row>
    <row r="186" spans="2:50" ht="6.75" customHeight="1" x14ac:dyDescent="0.25">
      <c r="I186" s="8"/>
    </row>
    <row r="187" spans="2:50" x14ac:dyDescent="0.25">
      <c r="B187" s="62" t="s">
        <v>214</v>
      </c>
      <c r="C187" s="70">
        <v>93</v>
      </c>
      <c r="D187" s="64" t="s">
        <v>215</v>
      </c>
      <c r="F187" s="64" t="s">
        <v>216</v>
      </c>
      <c r="H187" s="79">
        <v>0.85</v>
      </c>
      <c r="I187" s="78" t="s">
        <v>28</v>
      </c>
      <c r="K187" s="7"/>
      <c r="L187" s="54"/>
      <c r="M187" s="55"/>
      <c r="N187" s="7"/>
      <c r="O187" s="54"/>
      <c r="P187" s="55"/>
      <c r="Q187" s="7"/>
      <c r="R187" s="54"/>
      <c r="S187" s="55"/>
      <c r="T187" s="7"/>
      <c r="U187" s="54"/>
      <c r="V187" s="55"/>
      <c r="W187" s="7"/>
      <c r="X187" s="54"/>
      <c r="Y187" s="55"/>
      <c r="Z187" s="7"/>
      <c r="AA187" s="54"/>
      <c r="AB187" s="55"/>
      <c r="AC187" s="7"/>
      <c r="AD187" s="54"/>
      <c r="AE187" s="55"/>
      <c r="AF187" s="7"/>
      <c r="AG187" s="54"/>
      <c r="AH187" s="55"/>
      <c r="AI187" s="7"/>
      <c r="AJ187" s="54"/>
      <c r="AK187" s="55"/>
      <c r="AL187" s="7"/>
      <c r="AM187" s="54"/>
      <c r="AN187" s="55"/>
      <c r="AO187" s="7"/>
      <c r="AP187" s="54"/>
      <c r="AQ187" s="55"/>
      <c r="AR187" s="7"/>
      <c r="AS187" s="54"/>
      <c r="AT187" s="55"/>
      <c r="AV187" s="56"/>
      <c r="AW187" s="57"/>
      <c r="AX187" s="58"/>
    </row>
    <row r="188" spans="2:50" x14ac:dyDescent="0.25">
      <c r="B188" s="62"/>
      <c r="C188" s="70"/>
      <c r="D188" s="64"/>
      <c r="F188" s="64"/>
      <c r="H188" s="77"/>
      <c r="I188" s="78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V188" s="59"/>
      <c r="AW188" s="60"/>
      <c r="AX188" s="61"/>
    </row>
    <row r="189" spans="2:50" x14ac:dyDescent="0.25">
      <c r="B189" s="62"/>
      <c r="C189" s="72">
        <v>94</v>
      </c>
      <c r="D189" s="64" t="s">
        <v>217</v>
      </c>
      <c r="F189" s="64" t="s">
        <v>218</v>
      </c>
      <c r="H189" s="79">
        <v>0.85</v>
      </c>
      <c r="I189" s="78" t="s">
        <v>28</v>
      </c>
      <c r="K189" s="7"/>
      <c r="L189" s="54"/>
      <c r="M189" s="55"/>
      <c r="N189" s="7"/>
      <c r="O189" s="54"/>
      <c r="P189" s="55"/>
      <c r="Q189" s="7"/>
      <c r="R189" s="54"/>
      <c r="S189" s="55"/>
      <c r="T189" s="7"/>
      <c r="U189" s="54"/>
      <c r="V189" s="55"/>
      <c r="W189" s="7"/>
      <c r="X189" s="54"/>
      <c r="Y189" s="55"/>
      <c r="Z189" s="7"/>
      <c r="AA189" s="54"/>
      <c r="AB189" s="55"/>
      <c r="AC189" s="7"/>
      <c r="AD189" s="54"/>
      <c r="AE189" s="55"/>
      <c r="AF189" s="7"/>
      <c r="AG189" s="54"/>
      <c r="AH189" s="55"/>
      <c r="AI189" s="7"/>
      <c r="AJ189" s="54"/>
      <c r="AK189" s="55"/>
      <c r="AL189" s="7"/>
      <c r="AM189" s="54"/>
      <c r="AN189" s="55"/>
      <c r="AO189" s="7"/>
      <c r="AP189" s="54"/>
      <c r="AQ189" s="55"/>
      <c r="AR189" s="7"/>
      <c r="AS189" s="54"/>
      <c r="AT189" s="55"/>
      <c r="AV189" s="56"/>
      <c r="AW189" s="57"/>
      <c r="AX189" s="58"/>
    </row>
    <row r="190" spans="2:50" x14ac:dyDescent="0.25">
      <c r="B190" s="62"/>
      <c r="C190" s="72"/>
      <c r="D190" s="64"/>
      <c r="F190" s="64"/>
      <c r="H190" s="77"/>
      <c r="I190" s="78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V190" s="59"/>
      <c r="AW190" s="60"/>
      <c r="AX190" s="61"/>
    </row>
    <row r="191" spans="2:50" x14ac:dyDescent="0.25">
      <c r="B191" s="62"/>
      <c r="C191" s="72">
        <v>95</v>
      </c>
      <c r="D191" s="64" t="s">
        <v>219</v>
      </c>
      <c r="F191" s="64" t="s">
        <v>220</v>
      </c>
      <c r="H191" s="79">
        <v>0.85</v>
      </c>
      <c r="I191" s="78" t="s">
        <v>28</v>
      </c>
      <c r="K191" s="7"/>
      <c r="L191" s="54"/>
      <c r="M191" s="55"/>
      <c r="N191" s="7"/>
      <c r="O191" s="54"/>
      <c r="P191" s="55"/>
      <c r="Q191" s="7"/>
      <c r="R191" s="54"/>
      <c r="S191" s="55"/>
      <c r="T191" s="7"/>
      <c r="U191" s="54"/>
      <c r="V191" s="55"/>
      <c r="W191" s="7"/>
      <c r="X191" s="54"/>
      <c r="Y191" s="55"/>
      <c r="Z191" s="7"/>
      <c r="AA191" s="54"/>
      <c r="AB191" s="55"/>
      <c r="AC191" s="7"/>
      <c r="AD191" s="54"/>
      <c r="AE191" s="55"/>
      <c r="AF191" s="7"/>
      <c r="AG191" s="54"/>
      <c r="AH191" s="55"/>
      <c r="AI191" s="7"/>
      <c r="AJ191" s="54"/>
      <c r="AK191" s="55"/>
      <c r="AL191" s="7"/>
      <c r="AM191" s="54"/>
      <c r="AN191" s="55"/>
      <c r="AO191" s="7"/>
      <c r="AP191" s="54"/>
      <c r="AQ191" s="55"/>
      <c r="AR191" s="7"/>
      <c r="AS191" s="54"/>
      <c r="AT191" s="55"/>
      <c r="AV191" s="56"/>
      <c r="AW191" s="57"/>
      <c r="AX191" s="58"/>
    </row>
    <row r="192" spans="2:50" x14ac:dyDescent="0.25">
      <c r="B192" s="62"/>
      <c r="C192" s="72"/>
      <c r="D192" s="64"/>
      <c r="F192" s="64"/>
      <c r="H192" s="77"/>
      <c r="I192" s="78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V192" s="59"/>
      <c r="AW192" s="60"/>
      <c r="AX192" s="61"/>
    </row>
    <row r="193" spans="2:50" x14ac:dyDescent="0.25">
      <c r="B193" s="62"/>
      <c r="C193" s="70">
        <v>96</v>
      </c>
      <c r="D193" s="83" t="s">
        <v>221</v>
      </c>
      <c r="F193" s="84" t="s">
        <v>222</v>
      </c>
      <c r="H193" s="79">
        <v>0.85</v>
      </c>
      <c r="I193" s="78" t="s">
        <v>28</v>
      </c>
      <c r="K193" s="7"/>
      <c r="L193" s="54"/>
      <c r="M193" s="55"/>
      <c r="N193" s="7"/>
      <c r="O193" s="54"/>
      <c r="P193" s="55"/>
      <c r="Q193" s="7"/>
      <c r="R193" s="54"/>
      <c r="S193" s="55"/>
      <c r="T193" s="7"/>
      <c r="U193" s="54"/>
      <c r="V193" s="55"/>
      <c r="W193" s="7"/>
      <c r="X193" s="54"/>
      <c r="Y193" s="55"/>
      <c r="Z193" s="7"/>
      <c r="AA193" s="54"/>
      <c r="AB193" s="55"/>
      <c r="AC193" s="7"/>
      <c r="AD193" s="54"/>
      <c r="AE193" s="55"/>
      <c r="AF193" s="7"/>
      <c r="AG193" s="54"/>
      <c r="AH193" s="55"/>
      <c r="AI193" s="7"/>
      <c r="AJ193" s="54"/>
      <c r="AK193" s="55"/>
      <c r="AL193" s="7"/>
      <c r="AM193" s="54"/>
      <c r="AN193" s="55"/>
      <c r="AO193" s="7"/>
      <c r="AP193" s="54"/>
      <c r="AQ193" s="55"/>
      <c r="AR193" s="7"/>
      <c r="AS193" s="54"/>
      <c r="AT193" s="55"/>
      <c r="AV193" s="56"/>
      <c r="AW193" s="57"/>
      <c r="AX193" s="58"/>
    </row>
    <row r="194" spans="2:50" x14ac:dyDescent="0.25">
      <c r="B194" s="62"/>
      <c r="C194" s="70"/>
      <c r="D194" s="83"/>
      <c r="F194" s="85"/>
      <c r="H194" s="77"/>
      <c r="I194" s="78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V194" s="59"/>
      <c r="AW194" s="60"/>
      <c r="AX194" s="61"/>
    </row>
    <row r="195" spans="2:50" ht="7.5" customHeight="1" x14ac:dyDescent="0.25">
      <c r="I195" s="8"/>
    </row>
    <row r="196" spans="2:50" x14ac:dyDescent="0.25">
      <c r="B196" s="80" t="s">
        <v>223</v>
      </c>
      <c r="C196" s="70">
        <v>97</v>
      </c>
      <c r="D196" s="81" t="s">
        <v>224</v>
      </c>
      <c r="F196" s="82" t="s">
        <v>225</v>
      </c>
      <c r="H196" s="79">
        <v>0.5</v>
      </c>
      <c r="I196" s="78" t="s">
        <v>38</v>
      </c>
      <c r="K196" s="9"/>
      <c r="L196" s="54"/>
      <c r="M196" s="55"/>
      <c r="N196" s="9"/>
      <c r="O196" s="54"/>
      <c r="P196" s="55"/>
      <c r="Q196" s="9"/>
      <c r="R196" s="54"/>
      <c r="S196" s="55"/>
      <c r="T196" s="9"/>
      <c r="U196" s="54"/>
      <c r="V196" s="55"/>
      <c r="W196" s="9"/>
      <c r="X196" s="54"/>
      <c r="Y196" s="55"/>
      <c r="Z196" s="9"/>
      <c r="AA196" s="54"/>
      <c r="AB196" s="55"/>
      <c r="AC196" s="9"/>
      <c r="AD196" s="54"/>
      <c r="AE196" s="55"/>
      <c r="AF196" s="9"/>
      <c r="AG196" s="54"/>
      <c r="AH196" s="55"/>
      <c r="AI196" s="9"/>
      <c r="AJ196" s="54"/>
      <c r="AK196" s="55"/>
      <c r="AL196" s="9"/>
      <c r="AM196" s="54"/>
      <c r="AN196" s="55"/>
      <c r="AO196" s="9"/>
      <c r="AP196" s="54"/>
      <c r="AQ196" s="55"/>
      <c r="AR196" s="9"/>
      <c r="AS196" s="54"/>
      <c r="AT196" s="55"/>
      <c r="AV196" s="56"/>
      <c r="AW196" s="57"/>
      <c r="AX196" s="58"/>
    </row>
    <row r="197" spans="2:50" x14ac:dyDescent="0.25">
      <c r="B197" s="80"/>
      <c r="C197" s="70"/>
      <c r="D197" s="81"/>
      <c r="F197" s="82"/>
      <c r="H197" s="77"/>
      <c r="I197" s="78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V197" s="59"/>
      <c r="AW197" s="60"/>
      <c r="AX197" s="61"/>
    </row>
    <row r="198" spans="2:50" x14ac:dyDescent="0.25">
      <c r="B198" s="80"/>
      <c r="C198" s="70">
        <v>98</v>
      </c>
      <c r="D198" s="64" t="s">
        <v>226</v>
      </c>
      <c r="F198" s="65" t="s">
        <v>227</v>
      </c>
      <c r="H198" s="79">
        <v>0.5</v>
      </c>
      <c r="I198" s="78" t="s">
        <v>38</v>
      </c>
      <c r="K198" s="7"/>
      <c r="L198" s="54"/>
      <c r="M198" s="55"/>
      <c r="N198" s="7"/>
      <c r="O198" s="54"/>
      <c r="P198" s="55"/>
      <c r="Q198" s="7"/>
      <c r="R198" s="54"/>
      <c r="S198" s="55"/>
      <c r="T198" s="7"/>
      <c r="U198" s="54"/>
      <c r="V198" s="55"/>
      <c r="W198" s="7"/>
      <c r="X198" s="54"/>
      <c r="Y198" s="55"/>
      <c r="Z198" s="7"/>
      <c r="AA198" s="54"/>
      <c r="AB198" s="55"/>
      <c r="AC198" s="7"/>
      <c r="AD198" s="54"/>
      <c r="AE198" s="55"/>
      <c r="AF198" s="7"/>
      <c r="AG198" s="54"/>
      <c r="AH198" s="55"/>
      <c r="AI198" s="7"/>
      <c r="AJ198" s="54"/>
      <c r="AK198" s="55"/>
      <c r="AL198" s="7"/>
      <c r="AM198" s="54"/>
      <c r="AN198" s="55"/>
      <c r="AO198" s="7"/>
      <c r="AP198" s="54"/>
      <c r="AQ198" s="55"/>
      <c r="AR198" s="7"/>
      <c r="AS198" s="54"/>
      <c r="AT198" s="55"/>
      <c r="AV198" s="56"/>
      <c r="AW198" s="57"/>
      <c r="AX198" s="58"/>
    </row>
    <row r="199" spans="2:50" x14ac:dyDescent="0.25">
      <c r="B199" s="80"/>
      <c r="C199" s="70"/>
      <c r="D199" s="64"/>
      <c r="F199" s="65"/>
      <c r="H199" s="77"/>
      <c r="I199" s="78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V199" s="59"/>
      <c r="AW199" s="60"/>
      <c r="AX199" s="61"/>
    </row>
    <row r="200" spans="2:50" x14ac:dyDescent="0.25">
      <c r="B200" s="80"/>
      <c r="C200" s="70">
        <v>99</v>
      </c>
      <c r="D200" s="64" t="s">
        <v>228</v>
      </c>
      <c r="F200" s="65" t="s">
        <v>229</v>
      </c>
      <c r="H200" s="79">
        <v>0.5</v>
      </c>
      <c r="I200" s="78" t="s">
        <v>38</v>
      </c>
      <c r="K200" s="7"/>
      <c r="L200" s="54"/>
      <c r="M200" s="55"/>
      <c r="N200" s="7"/>
      <c r="O200" s="54"/>
      <c r="P200" s="55"/>
      <c r="Q200" s="7"/>
      <c r="R200" s="54"/>
      <c r="S200" s="55"/>
      <c r="T200" s="7"/>
      <c r="U200" s="54"/>
      <c r="V200" s="55"/>
      <c r="W200" s="7"/>
      <c r="X200" s="54"/>
      <c r="Y200" s="55"/>
      <c r="Z200" s="7"/>
      <c r="AA200" s="54"/>
      <c r="AB200" s="55"/>
      <c r="AC200" s="7"/>
      <c r="AD200" s="54"/>
      <c r="AE200" s="55"/>
      <c r="AF200" s="7"/>
      <c r="AG200" s="54"/>
      <c r="AH200" s="55"/>
      <c r="AI200" s="7"/>
      <c r="AJ200" s="54"/>
      <c r="AK200" s="55"/>
      <c r="AL200" s="7"/>
      <c r="AM200" s="54"/>
      <c r="AN200" s="55"/>
      <c r="AO200" s="7"/>
      <c r="AP200" s="54"/>
      <c r="AQ200" s="55"/>
      <c r="AR200" s="7"/>
      <c r="AS200" s="54"/>
      <c r="AT200" s="55"/>
      <c r="AV200" s="56"/>
      <c r="AW200" s="57"/>
      <c r="AX200" s="58"/>
    </row>
    <row r="201" spans="2:50" x14ac:dyDescent="0.25">
      <c r="B201" s="80"/>
      <c r="C201" s="70"/>
      <c r="D201" s="64"/>
      <c r="F201" s="65"/>
      <c r="H201" s="77"/>
      <c r="I201" s="78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V201" s="59"/>
      <c r="AW201" s="60"/>
      <c r="AX201" s="61"/>
    </row>
    <row r="202" spans="2:50" ht="11.25" customHeight="1" x14ac:dyDescent="0.25">
      <c r="B202" s="80"/>
      <c r="C202" s="70">
        <v>100</v>
      </c>
      <c r="D202" s="64" t="s">
        <v>230</v>
      </c>
      <c r="F202" s="64" t="s">
        <v>231</v>
      </c>
      <c r="H202" s="77"/>
      <c r="I202" s="78" t="s">
        <v>38</v>
      </c>
      <c r="K202" s="7"/>
      <c r="L202" s="54"/>
      <c r="M202" s="55"/>
      <c r="N202" s="7"/>
      <c r="O202" s="54"/>
      <c r="P202" s="55"/>
      <c r="Q202" s="7"/>
      <c r="R202" s="54"/>
      <c r="S202" s="55"/>
      <c r="T202" s="7"/>
      <c r="U202" s="54"/>
      <c r="V202" s="55"/>
      <c r="W202" s="7"/>
      <c r="X202" s="54"/>
      <c r="Y202" s="55"/>
      <c r="Z202" s="7"/>
      <c r="AA202" s="54"/>
      <c r="AB202" s="55"/>
      <c r="AC202" s="7"/>
      <c r="AD202" s="54"/>
      <c r="AE202" s="55"/>
      <c r="AF202" s="7"/>
      <c r="AG202" s="54"/>
      <c r="AH202" s="55"/>
      <c r="AI202" s="7"/>
      <c r="AJ202" s="54"/>
      <c r="AK202" s="55"/>
      <c r="AL202" s="7"/>
      <c r="AM202" s="54"/>
      <c r="AN202" s="55"/>
      <c r="AO202" s="7"/>
      <c r="AP202" s="54"/>
      <c r="AQ202" s="55"/>
      <c r="AR202" s="7"/>
      <c r="AS202" s="54"/>
      <c r="AT202" s="55"/>
      <c r="AV202" s="56"/>
      <c r="AW202" s="57"/>
      <c r="AX202" s="58"/>
    </row>
    <row r="203" spans="2:50" ht="11.25" customHeight="1" x14ac:dyDescent="0.25">
      <c r="B203" s="80"/>
      <c r="C203" s="70"/>
      <c r="D203" s="64"/>
      <c r="F203" s="64"/>
      <c r="H203" s="77"/>
      <c r="I203" s="78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V203" s="59"/>
      <c r="AW203" s="60"/>
      <c r="AX203" s="61"/>
    </row>
    <row r="204" spans="2:50" ht="8.25" customHeight="1" x14ac:dyDescent="0.25">
      <c r="I204" s="8"/>
    </row>
    <row r="205" spans="2:50" x14ac:dyDescent="0.25">
      <c r="B205" s="74" t="s">
        <v>232</v>
      </c>
      <c r="C205" s="70">
        <v>101</v>
      </c>
      <c r="D205" s="64" t="s">
        <v>233</v>
      </c>
      <c r="F205" s="65" t="s">
        <v>234</v>
      </c>
      <c r="H205" s="66"/>
      <c r="I205" s="67" t="s">
        <v>38</v>
      </c>
      <c r="K205" s="7"/>
      <c r="L205" s="54"/>
      <c r="M205" s="55"/>
      <c r="N205" s="7"/>
      <c r="O205" s="54"/>
      <c r="P205" s="55"/>
      <c r="Q205" s="7"/>
      <c r="R205" s="54"/>
      <c r="S205" s="55"/>
      <c r="T205" s="7"/>
      <c r="U205" s="54"/>
      <c r="V205" s="55"/>
      <c r="W205" s="7"/>
      <c r="X205" s="54"/>
      <c r="Y205" s="55"/>
      <c r="Z205" s="7"/>
      <c r="AA205" s="54"/>
      <c r="AB205" s="55"/>
      <c r="AC205" s="7"/>
      <c r="AD205" s="54"/>
      <c r="AE205" s="55"/>
      <c r="AF205" s="7"/>
      <c r="AG205" s="54"/>
      <c r="AH205" s="55"/>
      <c r="AI205" s="7"/>
      <c r="AJ205" s="54"/>
      <c r="AK205" s="55"/>
      <c r="AL205" s="7"/>
      <c r="AM205" s="54"/>
      <c r="AN205" s="55"/>
      <c r="AO205" s="7"/>
      <c r="AP205" s="54"/>
      <c r="AQ205" s="55"/>
      <c r="AR205" s="7"/>
      <c r="AS205" s="54"/>
      <c r="AT205" s="55"/>
      <c r="AV205" s="56"/>
      <c r="AW205" s="57"/>
      <c r="AX205" s="58"/>
    </row>
    <row r="206" spans="2:50" x14ac:dyDescent="0.25">
      <c r="B206" s="75"/>
      <c r="C206" s="70"/>
      <c r="D206" s="64"/>
      <c r="F206" s="65"/>
      <c r="H206" s="66"/>
      <c r="I206" s="67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V206" s="59"/>
      <c r="AW206" s="60"/>
      <c r="AX206" s="61"/>
    </row>
    <row r="207" spans="2:50" x14ac:dyDescent="0.25">
      <c r="B207" s="75"/>
      <c r="C207" s="70">
        <v>102</v>
      </c>
      <c r="D207" s="64" t="s">
        <v>235</v>
      </c>
      <c r="F207" s="65" t="s">
        <v>236</v>
      </c>
      <c r="H207" s="66"/>
      <c r="I207" s="67" t="s">
        <v>38</v>
      </c>
      <c r="K207" s="7"/>
      <c r="L207" s="54"/>
      <c r="M207" s="55"/>
      <c r="N207" s="7"/>
      <c r="O207" s="54"/>
      <c r="P207" s="55"/>
      <c r="Q207" s="7"/>
      <c r="R207" s="54"/>
      <c r="S207" s="55"/>
      <c r="T207" s="7"/>
      <c r="U207" s="54"/>
      <c r="V207" s="55"/>
      <c r="W207" s="7"/>
      <c r="X207" s="54"/>
      <c r="Y207" s="55"/>
      <c r="Z207" s="7"/>
      <c r="AA207" s="54"/>
      <c r="AB207" s="55"/>
      <c r="AC207" s="7"/>
      <c r="AD207" s="54"/>
      <c r="AE207" s="55"/>
      <c r="AF207" s="7"/>
      <c r="AG207" s="54"/>
      <c r="AH207" s="55"/>
      <c r="AI207" s="7"/>
      <c r="AJ207" s="54"/>
      <c r="AK207" s="55"/>
      <c r="AL207" s="7"/>
      <c r="AM207" s="54"/>
      <c r="AN207" s="55"/>
      <c r="AO207" s="7"/>
      <c r="AP207" s="54"/>
      <c r="AQ207" s="55"/>
      <c r="AR207" s="7"/>
      <c r="AS207" s="54"/>
      <c r="AT207" s="55"/>
      <c r="AV207" s="56"/>
      <c r="AW207" s="57"/>
      <c r="AX207" s="58"/>
    </row>
    <row r="208" spans="2:50" x14ac:dyDescent="0.25">
      <c r="B208" s="75"/>
      <c r="C208" s="70"/>
      <c r="D208" s="64"/>
      <c r="F208" s="65"/>
      <c r="H208" s="66"/>
      <c r="I208" s="67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V208" s="59"/>
      <c r="AW208" s="60"/>
      <c r="AX208" s="61"/>
    </row>
    <row r="209" spans="2:50" x14ac:dyDescent="0.25">
      <c r="B209" s="75"/>
      <c r="C209" s="70">
        <v>103</v>
      </c>
      <c r="D209" s="64" t="s">
        <v>237</v>
      </c>
      <c r="F209" s="65" t="s">
        <v>238</v>
      </c>
      <c r="H209" s="66"/>
      <c r="I209" s="67" t="s">
        <v>38</v>
      </c>
      <c r="K209" s="7"/>
      <c r="L209" s="54"/>
      <c r="M209" s="55"/>
      <c r="N209" s="7"/>
      <c r="O209" s="54"/>
      <c r="P209" s="55"/>
      <c r="Q209" s="7"/>
      <c r="R209" s="54"/>
      <c r="S209" s="55"/>
      <c r="T209" s="7"/>
      <c r="U209" s="54"/>
      <c r="V209" s="55"/>
      <c r="W209" s="7"/>
      <c r="X209" s="54"/>
      <c r="Y209" s="55"/>
      <c r="Z209" s="7"/>
      <c r="AA209" s="54"/>
      <c r="AB209" s="55"/>
      <c r="AC209" s="7"/>
      <c r="AD209" s="54"/>
      <c r="AE209" s="55"/>
      <c r="AF209" s="7"/>
      <c r="AG209" s="54"/>
      <c r="AH209" s="55"/>
      <c r="AI209" s="7"/>
      <c r="AJ209" s="54"/>
      <c r="AK209" s="55"/>
      <c r="AL209" s="7"/>
      <c r="AM209" s="54"/>
      <c r="AN209" s="55"/>
      <c r="AO209" s="7"/>
      <c r="AP209" s="54"/>
      <c r="AQ209" s="55"/>
      <c r="AR209" s="7"/>
      <c r="AS209" s="54"/>
      <c r="AT209" s="55"/>
      <c r="AV209" s="56"/>
      <c r="AW209" s="57"/>
      <c r="AX209" s="58"/>
    </row>
    <row r="210" spans="2:50" x14ac:dyDescent="0.25">
      <c r="B210" s="75"/>
      <c r="C210" s="70"/>
      <c r="D210" s="64"/>
      <c r="F210" s="65"/>
      <c r="H210" s="66"/>
      <c r="I210" s="67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V210" s="59"/>
      <c r="AW210" s="60"/>
      <c r="AX210" s="61"/>
    </row>
    <row r="211" spans="2:50" x14ac:dyDescent="0.25">
      <c r="B211" s="75"/>
      <c r="C211" s="70">
        <v>104</v>
      </c>
      <c r="D211" s="69" t="s">
        <v>239</v>
      </c>
      <c r="F211" s="65" t="s">
        <v>240</v>
      </c>
      <c r="H211" s="66"/>
      <c r="I211" s="67" t="s">
        <v>38</v>
      </c>
      <c r="K211" s="7"/>
      <c r="L211" s="54"/>
      <c r="M211" s="55"/>
      <c r="N211" s="7"/>
      <c r="O211" s="54"/>
      <c r="P211" s="55"/>
      <c r="Q211" s="7"/>
      <c r="R211" s="54"/>
      <c r="S211" s="55"/>
      <c r="T211" s="7"/>
      <c r="U211" s="54"/>
      <c r="V211" s="55"/>
      <c r="W211" s="7"/>
      <c r="X211" s="54"/>
      <c r="Y211" s="55"/>
      <c r="Z211" s="7"/>
      <c r="AA211" s="54"/>
      <c r="AB211" s="55"/>
      <c r="AC211" s="7"/>
      <c r="AD211" s="54"/>
      <c r="AE211" s="55"/>
      <c r="AF211" s="7"/>
      <c r="AG211" s="54"/>
      <c r="AH211" s="55"/>
      <c r="AI211" s="7"/>
      <c r="AJ211" s="54"/>
      <c r="AK211" s="55"/>
      <c r="AL211" s="7"/>
      <c r="AM211" s="54"/>
      <c r="AN211" s="55"/>
      <c r="AO211" s="7"/>
      <c r="AP211" s="54"/>
      <c r="AQ211" s="55"/>
      <c r="AR211" s="7"/>
      <c r="AS211" s="54"/>
      <c r="AT211" s="55"/>
      <c r="AV211" s="56"/>
      <c r="AW211" s="57"/>
      <c r="AX211" s="58"/>
    </row>
    <row r="212" spans="2:50" x14ac:dyDescent="0.25">
      <c r="B212" s="75"/>
      <c r="C212" s="70"/>
      <c r="D212" s="69"/>
      <c r="F212" s="65"/>
      <c r="H212" s="66"/>
      <c r="I212" s="67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V212" s="59"/>
      <c r="AW212" s="60"/>
      <c r="AX212" s="61"/>
    </row>
    <row r="213" spans="2:50" x14ac:dyDescent="0.25">
      <c r="B213" s="75"/>
      <c r="C213" s="72">
        <v>105</v>
      </c>
      <c r="D213" s="73" t="s">
        <v>241</v>
      </c>
      <c r="F213" s="65" t="s">
        <v>242</v>
      </c>
      <c r="H213" s="66"/>
      <c r="I213" s="67" t="s">
        <v>28</v>
      </c>
      <c r="K213" s="7"/>
      <c r="L213" s="54"/>
      <c r="M213" s="55"/>
      <c r="N213" s="7"/>
      <c r="O213" s="54"/>
      <c r="P213" s="55"/>
      <c r="Q213" s="7"/>
      <c r="R213" s="54"/>
      <c r="S213" s="55"/>
      <c r="T213" s="7"/>
      <c r="U213" s="54"/>
      <c r="V213" s="55"/>
      <c r="W213" s="7"/>
      <c r="X213" s="54"/>
      <c r="Y213" s="55"/>
      <c r="Z213" s="7"/>
      <c r="AA213" s="54"/>
      <c r="AB213" s="55"/>
      <c r="AC213" s="7"/>
      <c r="AD213" s="54"/>
      <c r="AE213" s="55"/>
      <c r="AF213" s="7"/>
      <c r="AG213" s="54"/>
      <c r="AH213" s="55"/>
      <c r="AI213" s="7"/>
      <c r="AJ213" s="54"/>
      <c r="AK213" s="55"/>
      <c r="AL213" s="7"/>
      <c r="AM213" s="54"/>
      <c r="AN213" s="55"/>
      <c r="AO213" s="7"/>
      <c r="AP213" s="54"/>
      <c r="AQ213" s="55"/>
      <c r="AR213" s="7"/>
      <c r="AS213" s="54"/>
      <c r="AT213" s="55"/>
      <c r="AV213" s="56"/>
      <c r="AW213" s="57"/>
      <c r="AX213" s="58"/>
    </row>
    <row r="214" spans="2:50" x14ac:dyDescent="0.25">
      <c r="B214" s="75"/>
      <c r="C214" s="72"/>
      <c r="D214" s="73"/>
      <c r="F214" s="65"/>
      <c r="H214" s="66"/>
      <c r="I214" s="67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V214" s="59"/>
      <c r="AW214" s="60"/>
      <c r="AX214" s="61"/>
    </row>
    <row r="215" spans="2:50" x14ac:dyDescent="0.25">
      <c r="B215" s="75"/>
      <c r="C215" s="70">
        <v>106</v>
      </c>
      <c r="D215" s="64" t="s">
        <v>243</v>
      </c>
      <c r="F215" s="65" t="s">
        <v>244</v>
      </c>
      <c r="H215" s="71">
        <v>0.95</v>
      </c>
      <c r="I215" s="67" t="s">
        <v>38</v>
      </c>
      <c r="K215" s="7"/>
      <c r="L215" s="54"/>
      <c r="M215" s="55"/>
      <c r="N215" s="7"/>
      <c r="O215" s="54"/>
      <c r="P215" s="55"/>
      <c r="Q215" s="7"/>
      <c r="R215" s="54"/>
      <c r="S215" s="55"/>
      <c r="T215" s="7"/>
      <c r="U215" s="54"/>
      <c r="V215" s="55"/>
      <c r="W215" s="7"/>
      <c r="X215" s="54"/>
      <c r="Y215" s="55"/>
      <c r="Z215" s="7"/>
      <c r="AA215" s="54"/>
      <c r="AB215" s="55"/>
      <c r="AC215" s="7"/>
      <c r="AD215" s="54"/>
      <c r="AE215" s="55"/>
      <c r="AF215" s="7"/>
      <c r="AG215" s="54"/>
      <c r="AH215" s="55"/>
      <c r="AI215" s="7"/>
      <c r="AJ215" s="54"/>
      <c r="AK215" s="55"/>
      <c r="AL215" s="7"/>
      <c r="AM215" s="54"/>
      <c r="AN215" s="55"/>
      <c r="AO215" s="7"/>
      <c r="AP215" s="54"/>
      <c r="AQ215" s="55"/>
      <c r="AR215" s="7"/>
      <c r="AS215" s="54"/>
      <c r="AT215" s="55"/>
      <c r="AV215" s="56"/>
      <c r="AW215" s="57"/>
      <c r="AX215" s="58"/>
    </row>
    <row r="216" spans="2:50" x14ac:dyDescent="0.25">
      <c r="B216" s="76"/>
      <c r="C216" s="70"/>
      <c r="D216" s="64"/>
      <c r="F216" s="65"/>
      <c r="H216" s="66"/>
      <c r="I216" s="67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V216" s="59"/>
      <c r="AW216" s="60"/>
      <c r="AX216" s="61"/>
    </row>
    <row r="217" spans="2:50" ht="8.25" customHeight="1" x14ac:dyDescent="0.25">
      <c r="I217" s="8"/>
    </row>
    <row r="218" spans="2:50" x14ac:dyDescent="0.25">
      <c r="B218" s="62" t="s">
        <v>275</v>
      </c>
      <c r="C218" s="70">
        <v>107</v>
      </c>
      <c r="D218" s="64" t="s">
        <v>245</v>
      </c>
      <c r="F218" s="65" t="s">
        <v>246</v>
      </c>
      <c r="H218" s="66"/>
      <c r="I218" s="67" t="s">
        <v>38</v>
      </c>
      <c r="K218" s="7"/>
      <c r="L218" s="54"/>
      <c r="M218" s="55"/>
      <c r="N218" s="7"/>
      <c r="O218" s="54"/>
      <c r="P218" s="55"/>
      <c r="Q218" s="7"/>
      <c r="R218" s="54"/>
      <c r="S218" s="55"/>
      <c r="T218" s="7"/>
      <c r="U218" s="54"/>
      <c r="V218" s="55"/>
      <c r="W218" s="7"/>
      <c r="X218" s="53"/>
      <c r="Y218" s="53"/>
      <c r="Z218" s="7"/>
      <c r="AA218" s="53"/>
      <c r="AB218" s="53"/>
      <c r="AC218" s="7"/>
      <c r="AD218" s="53"/>
      <c r="AE218" s="53"/>
      <c r="AF218" s="7"/>
      <c r="AG218" s="53"/>
      <c r="AH218" s="53"/>
      <c r="AI218" s="7"/>
      <c r="AJ218" s="53"/>
      <c r="AK218" s="53"/>
      <c r="AL218" s="7"/>
      <c r="AM218" s="54"/>
      <c r="AN218" s="55"/>
      <c r="AO218" s="7"/>
      <c r="AP218" s="54"/>
      <c r="AQ218" s="55"/>
      <c r="AR218" s="7"/>
      <c r="AS218" s="54"/>
      <c r="AT218" s="55"/>
      <c r="AV218" s="56"/>
      <c r="AW218" s="57"/>
      <c r="AX218" s="58"/>
    </row>
    <row r="219" spans="2:50" x14ac:dyDescent="0.25">
      <c r="B219" s="62"/>
      <c r="C219" s="70"/>
      <c r="D219" s="64"/>
      <c r="F219" s="65"/>
      <c r="H219" s="66"/>
      <c r="I219" s="67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V219" s="59"/>
      <c r="AW219" s="60"/>
      <c r="AX219" s="61"/>
    </row>
    <row r="220" spans="2:50" x14ac:dyDescent="0.25">
      <c r="B220" s="62"/>
      <c r="C220" s="70">
        <v>108</v>
      </c>
      <c r="D220" s="64" t="s">
        <v>247</v>
      </c>
      <c r="F220" s="65" t="s">
        <v>248</v>
      </c>
      <c r="H220" s="66"/>
      <c r="I220" s="67" t="s">
        <v>38</v>
      </c>
      <c r="K220" s="7"/>
      <c r="L220" s="54"/>
      <c r="M220" s="55"/>
      <c r="N220" s="7"/>
      <c r="O220" s="54"/>
      <c r="P220" s="55"/>
      <c r="Q220" s="7"/>
      <c r="R220" s="54"/>
      <c r="S220" s="55"/>
      <c r="T220" s="7"/>
      <c r="U220" s="54"/>
      <c r="V220" s="55"/>
      <c r="W220" s="7"/>
      <c r="X220" s="53"/>
      <c r="Y220" s="53"/>
      <c r="Z220" s="7"/>
      <c r="AA220" s="53"/>
      <c r="AB220" s="53"/>
      <c r="AC220" s="7"/>
      <c r="AD220" s="53"/>
      <c r="AE220" s="53"/>
      <c r="AF220" s="7"/>
      <c r="AG220" s="53"/>
      <c r="AH220" s="53"/>
      <c r="AI220" s="7"/>
      <c r="AJ220" s="53"/>
      <c r="AK220" s="53"/>
      <c r="AL220" s="7"/>
      <c r="AM220" s="54"/>
      <c r="AN220" s="55"/>
      <c r="AO220" s="7"/>
      <c r="AP220" s="54"/>
      <c r="AQ220" s="55"/>
      <c r="AR220" s="7"/>
      <c r="AS220" s="54"/>
      <c r="AT220" s="55"/>
      <c r="AV220" s="56"/>
      <c r="AW220" s="57"/>
      <c r="AX220" s="58"/>
    </row>
    <row r="221" spans="2:50" x14ac:dyDescent="0.25">
      <c r="B221" s="62"/>
      <c r="C221" s="70"/>
      <c r="D221" s="64"/>
      <c r="F221" s="65"/>
      <c r="H221" s="66"/>
      <c r="I221" s="67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V221" s="59"/>
      <c r="AW221" s="60"/>
      <c r="AX221" s="61"/>
    </row>
    <row r="222" spans="2:50" x14ac:dyDescent="0.25">
      <c r="B222" s="62"/>
      <c r="C222" s="63">
        <v>109</v>
      </c>
      <c r="D222" s="64" t="s">
        <v>249</v>
      </c>
      <c r="F222" s="65" t="s">
        <v>250</v>
      </c>
      <c r="H222" s="66"/>
      <c r="I222" s="67" t="s">
        <v>38</v>
      </c>
      <c r="K222" s="7"/>
      <c r="L222" s="54"/>
      <c r="M222" s="55"/>
      <c r="N222" s="7"/>
      <c r="O222" s="54"/>
      <c r="P222" s="55"/>
      <c r="Q222" s="7"/>
      <c r="R222" s="54"/>
      <c r="S222" s="55"/>
      <c r="T222" s="7"/>
      <c r="U222" s="54"/>
      <c r="V222" s="55"/>
      <c r="W222" s="7"/>
      <c r="X222" s="53"/>
      <c r="Y222" s="53"/>
      <c r="Z222" s="7"/>
      <c r="AA222" s="53"/>
      <c r="AB222" s="53"/>
      <c r="AC222" s="7"/>
      <c r="AD222" s="53"/>
      <c r="AE222" s="53"/>
      <c r="AF222" s="7"/>
      <c r="AG222" s="53"/>
      <c r="AH222" s="53"/>
      <c r="AI222" s="7"/>
      <c r="AJ222" s="53"/>
      <c r="AK222" s="53"/>
      <c r="AL222" s="7"/>
      <c r="AM222" s="54"/>
      <c r="AN222" s="55"/>
      <c r="AO222" s="7"/>
      <c r="AP222" s="54"/>
      <c r="AQ222" s="55"/>
      <c r="AR222" s="7"/>
      <c r="AS222" s="54"/>
      <c r="AT222" s="55"/>
      <c r="AV222" s="56"/>
      <c r="AW222" s="57"/>
      <c r="AX222" s="58"/>
    </row>
    <row r="223" spans="2:50" x14ac:dyDescent="0.25">
      <c r="B223" s="62"/>
      <c r="C223" s="63"/>
      <c r="D223" s="64"/>
      <c r="F223" s="65"/>
      <c r="H223" s="66"/>
      <c r="I223" s="67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V223" s="59"/>
      <c r="AW223" s="60"/>
      <c r="AX223" s="61"/>
    </row>
    <row r="224" spans="2:50" x14ac:dyDescent="0.25">
      <c r="B224" s="62"/>
      <c r="C224" s="68">
        <v>110</v>
      </c>
      <c r="D224" s="64" t="s">
        <v>251</v>
      </c>
      <c r="F224" s="65" t="s">
        <v>252</v>
      </c>
      <c r="H224" s="66"/>
      <c r="I224" s="67" t="s">
        <v>38</v>
      </c>
      <c r="K224" s="7"/>
      <c r="L224" s="54"/>
      <c r="M224" s="55"/>
      <c r="N224" s="7"/>
      <c r="O224" s="54"/>
      <c r="P224" s="55"/>
      <c r="Q224" s="7"/>
      <c r="R224" s="54"/>
      <c r="S224" s="55"/>
      <c r="T224" s="7"/>
      <c r="U224" s="54"/>
      <c r="V224" s="55"/>
      <c r="W224" s="7"/>
      <c r="X224" s="53"/>
      <c r="Y224" s="53"/>
      <c r="Z224" s="7"/>
      <c r="AA224" s="53"/>
      <c r="AB224" s="53"/>
      <c r="AC224" s="7"/>
      <c r="AD224" s="53"/>
      <c r="AE224" s="53"/>
      <c r="AF224" s="7"/>
      <c r="AG224" s="53"/>
      <c r="AH224" s="53"/>
      <c r="AI224" s="7"/>
      <c r="AJ224" s="53"/>
      <c r="AK224" s="53"/>
      <c r="AL224" s="7"/>
      <c r="AM224" s="54"/>
      <c r="AN224" s="55"/>
      <c r="AO224" s="7"/>
      <c r="AP224" s="54"/>
      <c r="AQ224" s="55"/>
      <c r="AR224" s="7"/>
      <c r="AS224" s="54"/>
      <c r="AT224" s="55"/>
      <c r="AV224" s="56"/>
      <c r="AW224" s="57"/>
      <c r="AX224" s="58"/>
    </row>
    <row r="225" spans="2:50" x14ac:dyDescent="0.25">
      <c r="B225" s="62"/>
      <c r="C225" s="68"/>
      <c r="D225" s="64"/>
      <c r="F225" s="65"/>
      <c r="H225" s="66"/>
      <c r="I225" s="67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V225" s="59"/>
      <c r="AW225" s="60"/>
      <c r="AX225" s="61"/>
    </row>
    <row r="226" spans="2:50" x14ac:dyDescent="0.25">
      <c r="B226" s="62"/>
      <c r="C226" s="63">
        <v>111</v>
      </c>
      <c r="D226" s="69" t="s">
        <v>253</v>
      </c>
      <c r="F226" s="65" t="s">
        <v>254</v>
      </c>
      <c r="H226" s="66"/>
      <c r="I226" s="67" t="s">
        <v>38</v>
      </c>
      <c r="K226" s="7"/>
      <c r="L226" s="54"/>
      <c r="M226" s="55"/>
      <c r="N226" s="7"/>
      <c r="O226" s="54"/>
      <c r="P226" s="55"/>
      <c r="Q226" s="7"/>
      <c r="R226" s="54"/>
      <c r="S226" s="55"/>
      <c r="T226" s="7"/>
      <c r="U226" s="54"/>
      <c r="V226" s="55"/>
      <c r="W226" s="7"/>
      <c r="X226" s="53"/>
      <c r="Y226" s="53"/>
      <c r="Z226" s="7"/>
      <c r="AA226" s="53"/>
      <c r="AB226" s="53"/>
      <c r="AC226" s="7"/>
      <c r="AD226" s="53"/>
      <c r="AE226" s="53"/>
      <c r="AF226" s="7"/>
      <c r="AG226" s="53"/>
      <c r="AH226" s="53"/>
      <c r="AI226" s="7"/>
      <c r="AJ226" s="53"/>
      <c r="AK226" s="53"/>
      <c r="AL226" s="7"/>
      <c r="AM226" s="54"/>
      <c r="AN226" s="55"/>
      <c r="AO226" s="7"/>
      <c r="AP226" s="54"/>
      <c r="AQ226" s="55"/>
      <c r="AR226" s="7"/>
      <c r="AS226" s="54"/>
      <c r="AT226" s="55"/>
      <c r="AV226" s="56"/>
      <c r="AW226" s="57"/>
      <c r="AX226" s="58"/>
    </row>
    <row r="227" spans="2:50" x14ac:dyDescent="0.25">
      <c r="B227" s="62"/>
      <c r="C227" s="63"/>
      <c r="D227" s="69"/>
      <c r="F227" s="65"/>
      <c r="H227" s="66"/>
      <c r="I227" s="67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V227" s="59"/>
      <c r="AW227" s="60"/>
      <c r="AX227" s="61"/>
    </row>
    <row r="228" spans="2:50" x14ac:dyDescent="0.25">
      <c r="B228" s="62"/>
      <c r="C228" s="68">
        <v>112</v>
      </c>
      <c r="D228" s="69" t="s">
        <v>255</v>
      </c>
      <c r="F228" s="65" t="s">
        <v>256</v>
      </c>
      <c r="H228" s="66"/>
      <c r="I228" s="67" t="s">
        <v>38</v>
      </c>
      <c r="K228" s="7"/>
      <c r="L228" s="54"/>
      <c r="M228" s="55"/>
      <c r="N228" s="7"/>
      <c r="O228" s="54"/>
      <c r="P228" s="55"/>
      <c r="Q228" s="7"/>
      <c r="R228" s="54"/>
      <c r="S228" s="55"/>
      <c r="T228" s="7"/>
      <c r="U228" s="54"/>
      <c r="V228" s="55"/>
      <c r="W228" s="7"/>
      <c r="X228" s="53"/>
      <c r="Y228" s="53"/>
      <c r="Z228" s="7"/>
      <c r="AA228" s="53"/>
      <c r="AB228" s="53"/>
      <c r="AC228" s="7"/>
      <c r="AD228" s="53"/>
      <c r="AE228" s="53"/>
      <c r="AF228" s="7"/>
      <c r="AG228" s="53"/>
      <c r="AH228" s="53"/>
      <c r="AI228" s="7"/>
      <c r="AJ228" s="54"/>
      <c r="AK228" s="55"/>
      <c r="AL228" s="7"/>
      <c r="AM228" s="54"/>
      <c r="AN228" s="55"/>
      <c r="AO228" s="7"/>
      <c r="AP228" s="54"/>
      <c r="AQ228" s="55"/>
      <c r="AR228" s="7"/>
      <c r="AS228" s="54"/>
      <c r="AT228" s="55"/>
      <c r="AV228" s="56"/>
      <c r="AW228" s="57"/>
      <c r="AX228" s="58"/>
    </row>
    <row r="229" spans="2:50" x14ac:dyDescent="0.25">
      <c r="B229" s="62"/>
      <c r="C229" s="68"/>
      <c r="D229" s="69"/>
      <c r="F229" s="65"/>
      <c r="H229" s="66"/>
      <c r="I229" s="67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V229" s="59"/>
      <c r="AW229" s="60"/>
      <c r="AX229" s="61"/>
    </row>
    <row r="230" spans="2:50" ht="6.75" customHeight="1" x14ac:dyDescent="0.25">
      <c r="I230" s="8"/>
    </row>
    <row r="231" spans="2:50" ht="18.75" customHeight="1" x14ac:dyDescent="0.25">
      <c r="B231" s="62" t="s">
        <v>257</v>
      </c>
      <c r="C231" s="63">
        <v>113</v>
      </c>
      <c r="D231" s="64" t="s">
        <v>258</v>
      </c>
      <c r="F231" s="65" t="s">
        <v>259</v>
      </c>
      <c r="H231" s="66"/>
      <c r="I231" s="67" t="s">
        <v>38</v>
      </c>
      <c r="K231" s="7"/>
      <c r="L231" s="54"/>
      <c r="M231" s="55"/>
      <c r="N231" s="7"/>
      <c r="O231" s="54"/>
      <c r="P231" s="55"/>
      <c r="Q231" s="7"/>
      <c r="R231" s="54"/>
      <c r="S231" s="55"/>
      <c r="T231" s="7"/>
      <c r="U231" s="54"/>
      <c r="V231" s="55"/>
      <c r="W231" s="7"/>
      <c r="X231" s="54"/>
      <c r="Y231" s="55"/>
      <c r="Z231" s="7"/>
      <c r="AA231" s="54"/>
      <c r="AB231" s="55"/>
      <c r="AC231" s="7"/>
      <c r="AD231" s="54"/>
      <c r="AE231" s="55"/>
      <c r="AF231" s="7"/>
      <c r="AG231" s="54"/>
      <c r="AH231" s="55"/>
      <c r="AI231" s="7"/>
      <c r="AJ231" s="54"/>
      <c r="AK231" s="55"/>
      <c r="AL231" s="7"/>
      <c r="AM231" s="54"/>
      <c r="AN231" s="55"/>
      <c r="AO231" s="7"/>
      <c r="AP231" s="54"/>
      <c r="AQ231" s="55"/>
      <c r="AR231" s="7"/>
      <c r="AS231" s="54"/>
      <c r="AT231" s="55"/>
      <c r="AV231" s="56"/>
      <c r="AW231" s="57"/>
      <c r="AX231" s="58"/>
    </row>
    <row r="232" spans="2:50" ht="18.75" customHeight="1" x14ac:dyDescent="0.25">
      <c r="B232" s="62"/>
      <c r="C232" s="63"/>
      <c r="D232" s="64"/>
      <c r="F232" s="65"/>
      <c r="H232" s="66"/>
      <c r="I232" s="67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V232" s="59"/>
      <c r="AW232" s="60"/>
      <c r="AX232" s="61"/>
    </row>
    <row r="233" spans="2:50" ht="18.75" customHeight="1" x14ac:dyDescent="0.25">
      <c r="B233" s="62"/>
      <c r="C233" s="63">
        <v>114</v>
      </c>
      <c r="D233" s="64" t="s">
        <v>260</v>
      </c>
      <c r="F233" s="65" t="s">
        <v>261</v>
      </c>
      <c r="H233" s="66"/>
      <c r="I233" s="67" t="s">
        <v>38</v>
      </c>
      <c r="K233" s="7"/>
      <c r="L233" s="54"/>
      <c r="M233" s="55"/>
      <c r="N233" s="7"/>
      <c r="O233" s="54"/>
      <c r="P233" s="55"/>
      <c r="Q233" s="7"/>
      <c r="R233" s="54"/>
      <c r="S233" s="55"/>
      <c r="T233" s="7"/>
      <c r="U233" s="54"/>
      <c r="V233" s="55"/>
      <c r="W233" s="7"/>
      <c r="X233" s="54"/>
      <c r="Y233" s="55"/>
      <c r="Z233" s="7"/>
      <c r="AA233" s="54"/>
      <c r="AB233" s="55"/>
      <c r="AC233" s="7"/>
      <c r="AD233" s="54"/>
      <c r="AE233" s="55"/>
      <c r="AF233" s="7"/>
      <c r="AG233" s="54"/>
      <c r="AH233" s="55"/>
      <c r="AI233" s="7"/>
      <c r="AJ233" s="54"/>
      <c r="AK233" s="55"/>
      <c r="AL233" s="7"/>
      <c r="AM233" s="54"/>
      <c r="AN233" s="55"/>
      <c r="AO233" s="7"/>
      <c r="AP233" s="54"/>
      <c r="AQ233" s="55"/>
      <c r="AR233" s="7"/>
      <c r="AS233" s="54"/>
      <c r="AT233" s="55"/>
      <c r="AV233" s="56"/>
      <c r="AW233" s="57"/>
      <c r="AX233" s="58"/>
    </row>
    <row r="234" spans="2:50" ht="18.75" customHeight="1" x14ac:dyDescent="0.25">
      <c r="B234" s="62"/>
      <c r="C234" s="63"/>
      <c r="D234" s="64"/>
      <c r="F234" s="65"/>
      <c r="H234" s="66"/>
      <c r="I234" s="67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V234" s="59"/>
      <c r="AW234" s="60"/>
      <c r="AX234" s="61"/>
    </row>
  </sheetData>
  <protectedRanges>
    <protectedRange sqref="I5:P5 B5:G5" name="Rango15_1_1_1_1_2"/>
    <protectedRange sqref="I5:T5 B5:G5" name="Rango16_1_1_1_1_2"/>
  </protectedRanges>
  <mergeCells count="3169"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B2:W187"/>
  <sheetViews>
    <sheetView topLeftCell="H1" zoomScale="106" workbookViewId="0">
      <selection activeCell="Y19" sqref="Y19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23" width="7" style="2" customWidth="1"/>
    <col min="24" max="16384" width="10.85546875" style="2"/>
  </cols>
  <sheetData>
    <row r="2" spans="2:23" ht="21" customHeight="1" x14ac:dyDescent="0.3">
      <c r="B2" s="275" t="s">
        <v>0</v>
      </c>
      <c r="C2" s="275"/>
      <c r="D2" s="275"/>
      <c r="E2" s="275"/>
      <c r="F2" s="275"/>
      <c r="G2" s="275"/>
      <c r="H2" s="275"/>
    </row>
    <row r="3" spans="2:23" ht="20.100000000000001" customHeight="1" x14ac:dyDescent="0.25">
      <c r="B3" s="276" t="s">
        <v>1</v>
      </c>
      <c r="C3" s="276"/>
      <c r="D3" s="276"/>
      <c r="E3" s="276"/>
      <c r="F3" s="276"/>
      <c r="G3" s="276"/>
      <c r="H3" s="276"/>
    </row>
    <row r="4" spans="2:23" ht="20.100000000000001" customHeight="1" x14ac:dyDescent="0.2">
      <c r="B4" s="277" t="s">
        <v>289</v>
      </c>
      <c r="C4" s="277"/>
      <c r="D4" s="277"/>
      <c r="E4" s="277"/>
      <c r="F4" s="277"/>
      <c r="G4" s="277"/>
      <c r="H4" s="277"/>
    </row>
    <row r="5" spans="2:23" ht="20.100000000000001" customHeight="1" x14ac:dyDescent="0.2">
      <c r="B5" s="278" t="s">
        <v>290</v>
      </c>
      <c r="C5" s="278"/>
      <c r="D5" s="278"/>
      <c r="E5" s="278"/>
      <c r="F5" s="278"/>
      <c r="G5" s="278"/>
      <c r="H5" s="278"/>
    </row>
    <row r="6" spans="2:23" ht="16.5" customHeight="1" x14ac:dyDescent="0.25">
      <c r="B6" s="279" t="s">
        <v>3</v>
      </c>
      <c r="C6" s="281" t="s">
        <v>4</v>
      </c>
      <c r="D6" s="124" t="s">
        <v>5</v>
      </c>
      <c r="E6" s="124" t="s">
        <v>6</v>
      </c>
      <c r="F6" s="282" t="s">
        <v>327</v>
      </c>
      <c r="G6" s="124" t="s">
        <v>7</v>
      </c>
      <c r="H6" s="124" t="s">
        <v>8</v>
      </c>
      <c r="I6" s="53" t="s">
        <v>496</v>
      </c>
      <c r="J6" s="53"/>
      <c r="K6" s="53"/>
      <c r="L6" s="53" t="s">
        <v>497</v>
      </c>
      <c r="M6" s="53"/>
      <c r="N6" s="53"/>
      <c r="O6" s="53" t="s">
        <v>498</v>
      </c>
      <c r="P6" s="53"/>
      <c r="Q6" s="53"/>
      <c r="R6" s="53" t="s">
        <v>499</v>
      </c>
      <c r="S6" s="53"/>
      <c r="T6" s="53"/>
      <c r="U6" s="53" t="s">
        <v>424</v>
      </c>
      <c r="V6" s="53"/>
      <c r="W6" s="53"/>
    </row>
    <row r="7" spans="2:23" ht="13.5" customHeight="1" thickBot="1" x14ac:dyDescent="0.3">
      <c r="B7" s="280"/>
      <c r="C7" s="281"/>
      <c r="D7" s="124"/>
      <c r="E7" s="124"/>
      <c r="F7" s="283"/>
      <c r="G7" s="124"/>
      <c r="H7" s="124"/>
      <c r="I7" s="12" t="s">
        <v>22</v>
      </c>
      <c r="J7" s="270" t="s">
        <v>23</v>
      </c>
      <c r="K7" s="271"/>
      <c r="L7" s="12" t="s">
        <v>22</v>
      </c>
      <c r="M7" s="270" t="s">
        <v>23</v>
      </c>
      <c r="N7" s="271"/>
      <c r="O7" s="12" t="s">
        <v>22</v>
      </c>
      <c r="P7" s="270" t="s">
        <v>23</v>
      </c>
      <c r="Q7" s="271"/>
      <c r="R7" s="12" t="s">
        <v>22</v>
      </c>
      <c r="S7" s="270" t="s">
        <v>23</v>
      </c>
      <c r="T7" s="271"/>
      <c r="U7" s="12" t="s">
        <v>22</v>
      </c>
      <c r="V7" s="270" t="s">
        <v>23</v>
      </c>
      <c r="W7" s="271"/>
    </row>
    <row r="8" spans="2:23" ht="18" customHeight="1" x14ac:dyDescent="0.25">
      <c r="B8" s="272" t="s">
        <v>24</v>
      </c>
      <c r="C8" s="109">
        <v>1</v>
      </c>
      <c r="D8" s="264" t="s">
        <v>25</v>
      </c>
      <c r="E8" s="264" t="s">
        <v>298</v>
      </c>
      <c r="F8" s="222" t="s">
        <v>328</v>
      </c>
      <c r="G8" s="262" t="s">
        <v>27</v>
      </c>
      <c r="H8" s="263" t="s">
        <v>28</v>
      </c>
      <c r="I8" s="16"/>
      <c r="J8" s="154"/>
      <c r="K8" s="155"/>
      <c r="L8" s="16"/>
      <c r="M8" s="154"/>
      <c r="N8" s="155"/>
      <c r="O8" s="16"/>
      <c r="P8" s="154"/>
      <c r="Q8" s="155"/>
      <c r="R8" s="16"/>
      <c r="S8" s="154"/>
      <c r="T8" s="155"/>
      <c r="U8" s="16"/>
      <c r="V8" s="154"/>
      <c r="W8" s="155"/>
    </row>
    <row r="9" spans="2:23" ht="18" customHeight="1" x14ac:dyDescent="0.25">
      <c r="B9" s="273"/>
      <c r="C9" s="109"/>
      <c r="D9" s="264"/>
      <c r="E9" s="264"/>
      <c r="F9" s="97"/>
      <c r="G9" s="262"/>
      <c r="H9" s="263"/>
      <c r="I9" s="115" t="e">
        <f>(I8/J8)*100</f>
        <v>#DIV/0!</v>
      </c>
      <c r="J9" s="115"/>
      <c r="K9" s="115"/>
      <c r="L9" s="115" t="e">
        <f>(L8/M8)*100</f>
        <v>#DIV/0!</v>
      </c>
      <c r="M9" s="115"/>
      <c r="N9" s="115"/>
      <c r="O9" s="115" t="e">
        <f>(O8/P8)*100</f>
        <v>#DIV/0!</v>
      </c>
      <c r="P9" s="115"/>
      <c r="Q9" s="115"/>
      <c r="R9" s="115" t="e">
        <f>(R8/S8)*100</f>
        <v>#DIV/0!</v>
      </c>
      <c r="S9" s="115"/>
      <c r="T9" s="115"/>
      <c r="U9" s="115" t="e">
        <f>(U8/V8)*100</f>
        <v>#DIV/0!</v>
      </c>
      <c r="V9" s="115"/>
      <c r="W9" s="115"/>
    </row>
    <row r="10" spans="2:23" ht="18" customHeight="1" x14ac:dyDescent="0.25">
      <c r="B10" s="273"/>
      <c r="C10" s="109">
        <v>2</v>
      </c>
      <c r="D10" s="264" t="s">
        <v>29</v>
      </c>
      <c r="E10" s="264" t="s">
        <v>299</v>
      </c>
      <c r="F10" s="97" t="s">
        <v>329</v>
      </c>
      <c r="G10" s="262" t="s">
        <v>27</v>
      </c>
      <c r="H10" s="263" t="s">
        <v>28</v>
      </c>
      <c r="I10" s="16"/>
      <c r="J10" s="154"/>
      <c r="K10" s="155"/>
      <c r="L10" s="16"/>
      <c r="M10" s="154"/>
      <c r="N10" s="155"/>
      <c r="O10" s="16"/>
      <c r="P10" s="154"/>
      <c r="Q10" s="155"/>
      <c r="R10" s="16"/>
      <c r="S10" s="154"/>
      <c r="T10" s="155"/>
      <c r="U10" s="16"/>
      <c r="V10" s="154"/>
      <c r="W10" s="155"/>
    </row>
    <row r="11" spans="2:23" ht="18" customHeight="1" x14ac:dyDescent="0.25">
      <c r="B11" s="273"/>
      <c r="C11" s="109"/>
      <c r="D11" s="264"/>
      <c r="E11" s="264"/>
      <c r="F11" s="97"/>
      <c r="G11" s="262"/>
      <c r="H11" s="263"/>
      <c r="I11" s="115" t="e">
        <f>(I10/J10)*100</f>
        <v>#DIV/0!</v>
      </c>
      <c r="J11" s="115"/>
      <c r="K11" s="115"/>
      <c r="L11" s="115" t="e">
        <f>(L10/M10)*100</f>
        <v>#DIV/0!</v>
      </c>
      <c r="M11" s="115"/>
      <c r="N11" s="115"/>
      <c r="O11" s="115" t="e">
        <f>(O10/P10)*100</f>
        <v>#DIV/0!</v>
      </c>
      <c r="P11" s="115"/>
      <c r="Q11" s="115"/>
      <c r="R11" s="115" t="e">
        <f>(R10/S10)*100</f>
        <v>#DIV/0!</v>
      </c>
      <c r="S11" s="115"/>
      <c r="T11" s="115"/>
      <c r="U11" s="115" t="e">
        <f>(U10/V10)*100</f>
        <v>#DIV/0!</v>
      </c>
      <c r="V11" s="115"/>
      <c r="W11" s="115"/>
    </row>
    <row r="12" spans="2:23" ht="18" customHeight="1" x14ac:dyDescent="0.25">
      <c r="B12" s="273"/>
      <c r="C12" s="109">
        <v>3</v>
      </c>
      <c r="D12" s="264" t="s">
        <v>439</v>
      </c>
      <c r="E12" s="264" t="s">
        <v>440</v>
      </c>
      <c r="F12" s="103" t="s">
        <v>330</v>
      </c>
      <c r="G12" s="106"/>
      <c r="H12" s="263" t="s">
        <v>28</v>
      </c>
      <c r="I12" s="16"/>
      <c r="J12" s="154"/>
      <c r="K12" s="155"/>
      <c r="L12" s="16"/>
      <c r="M12" s="154"/>
      <c r="N12" s="155"/>
      <c r="O12" s="16"/>
      <c r="P12" s="154"/>
      <c r="Q12" s="155"/>
      <c r="R12" s="16"/>
      <c r="S12" s="154"/>
      <c r="T12" s="155"/>
      <c r="U12" s="16"/>
      <c r="V12" s="154"/>
      <c r="W12" s="155"/>
    </row>
    <row r="13" spans="2:23" ht="18" customHeight="1" x14ac:dyDescent="0.25">
      <c r="B13" s="273"/>
      <c r="C13" s="109"/>
      <c r="D13" s="264"/>
      <c r="E13" s="264"/>
      <c r="F13" s="103"/>
      <c r="G13" s="106"/>
      <c r="H13" s="263"/>
      <c r="I13" s="115" t="e">
        <f>(I12/J12)*1000</f>
        <v>#DIV/0!</v>
      </c>
      <c r="J13" s="115"/>
      <c r="K13" s="115"/>
      <c r="L13" s="115" t="e">
        <f>(L12/M12)*1000</f>
        <v>#DIV/0!</v>
      </c>
      <c r="M13" s="115"/>
      <c r="N13" s="115"/>
      <c r="O13" s="115" t="e">
        <f>(O12/P12)*1000</f>
        <v>#DIV/0!</v>
      </c>
      <c r="P13" s="115"/>
      <c r="Q13" s="115"/>
      <c r="R13" s="115" t="e">
        <f>(R12/S12)*1000</f>
        <v>#DIV/0!</v>
      </c>
      <c r="S13" s="115"/>
      <c r="T13" s="115"/>
      <c r="U13" s="115" t="e">
        <f>(U12/V12)*1000</f>
        <v>#DIV/0!</v>
      </c>
      <c r="V13" s="115"/>
      <c r="W13" s="115"/>
    </row>
    <row r="14" spans="2:23" ht="18" customHeight="1" x14ac:dyDescent="0.25">
      <c r="B14" s="273"/>
      <c r="C14" s="109">
        <v>4</v>
      </c>
      <c r="D14" s="264" t="s">
        <v>441</v>
      </c>
      <c r="E14" s="264" t="s">
        <v>442</v>
      </c>
      <c r="F14" s="103" t="s">
        <v>339</v>
      </c>
      <c r="G14" s="106"/>
      <c r="H14" s="263" t="s">
        <v>28</v>
      </c>
      <c r="I14" s="16"/>
      <c r="J14" s="154"/>
      <c r="K14" s="155"/>
      <c r="L14" s="16"/>
      <c r="M14" s="154"/>
      <c r="N14" s="155"/>
      <c r="O14" s="16"/>
      <c r="P14" s="154"/>
      <c r="Q14" s="155"/>
      <c r="R14" s="16"/>
      <c r="S14" s="154"/>
      <c r="T14" s="155"/>
      <c r="U14" s="16"/>
      <c r="V14" s="154"/>
      <c r="W14" s="155"/>
    </row>
    <row r="15" spans="2:23" ht="18" customHeight="1" x14ac:dyDescent="0.25">
      <c r="B15" s="273"/>
      <c r="C15" s="109"/>
      <c r="D15" s="264"/>
      <c r="E15" s="264"/>
      <c r="F15" s="103"/>
      <c r="G15" s="106"/>
      <c r="H15" s="263"/>
      <c r="I15" s="269" t="e">
        <f>(I14/J14)*1000</f>
        <v>#DIV/0!</v>
      </c>
      <c r="J15" s="269"/>
      <c r="K15" s="269"/>
      <c r="L15" s="269" t="e">
        <f>(L14/M14)*1000</f>
        <v>#DIV/0!</v>
      </c>
      <c r="M15" s="269"/>
      <c r="N15" s="269"/>
      <c r="O15" s="269" t="e">
        <f>(O14/P14)*1000</f>
        <v>#DIV/0!</v>
      </c>
      <c r="P15" s="269"/>
      <c r="Q15" s="269"/>
      <c r="R15" s="269" t="e">
        <f>(R14/S14)*1000</f>
        <v>#DIV/0!</v>
      </c>
      <c r="S15" s="269"/>
      <c r="T15" s="269"/>
      <c r="U15" s="269" t="e">
        <f>(U14/V14)*1000</f>
        <v>#DIV/0!</v>
      </c>
      <c r="V15" s="269"/>
      <c r="W15" s="269"/>
    </row>
    <row r="16" spans="2:23" ht="18" customHeight="1" x14ac:dyDescent="0.25">
      <c r="B16" s="273"/>
      <c r="C16" s="109">
        <v>5</v>
      </c>
      <c r="D16" s="264" t="s">
        <v>36</v>
      </c>
      <c r="E16" s="264" t="s">
        <v>37</v>
      </c>
      <c r="F16" s="97" t="s">
        <v>331</v>
      </c>
      <c r="G16" s="268" t="s">
        <v>55</v>
      </c>
      <c r="H16" s="263" t="s">
        <v>38</v>
      </c>
      <c r="I16" s="16"/>
      <c r="J16" s="154"/>
      <c r="K16" s="155"/>
      <c r="L16" s="16"/>
      <c r="M16" s="154"/>
      <c r="N16" s="155"/>
      <c r="O16" s="16"/>
      <c r="P16" s="154"/>
      <c r="Q16" s="155"/>
      <c r="R16" s="16"/>
      <c r="S16" s="154"/>
      <c r="T16" s="155"/>
      <c r="U16" s="16"/>
      <c r="V16" s="154"/>
      <c r="W16" s="155"/>
    </row>
    <row r="17" spans="2:23" ht="18" customHeight="1" x14ac:dyDescent="0.25">
      <c r="B17" s="273"/>
      <c r="C17" s="109"/>
      <c r="D17" s="264"/>
      <c r="E17" s="264"/>
      <c r="F17" s="97"/>
      <c r="G17" s="268"/>
      <c r="H17" s="263"/>
      <c r="I17" s="115" t="e">
        <f>(I16/J16)*100</f>
        <v>#DIV/0!</v>
      </c>
      <c r="J17" s="115"/>
      <c r="K17" s="115"/>
      <c r="L17" s="115" t="e">
        <f>(L16/M16)*100</f>
        <v>#DIV/0!</v>
      </c>
      <c r="M17" s="115"/>
      <c r="N17" s="115"/>
      <c r="O17" s="115" t="e">
        <f>(O16/P16)*100</f>
        <v>#DIV/0!</v>
      </c>
      <c r="P17" s="115"/>
      <c r="Q17" s="115"/>
      <c r="R17" s="115" t="e">
        <f>(R16/S16)*100</f>
        <v>#DIV/0!</v>
      </c>
      <c r="S17" s="115"/>
      <c r="T17" s="115"/>
      <c r="U17" s="115" t="e">
        <f>(U16/V16)*100</f>
        <v>#DIV/0!</v>
      </c>
      <c r="V17" s="115"/>
      <c r="W17" s="115"/>
    </row>
    <row r="18" spans="2:23" ht="18" customHeight="1" x14ac:dyDescent="0.25">
      <c r="B18" s="273"/>
      <c r="C18" s="109">
        <v>6</v>
      </c>
      <c r="D18" s="264" t="s">
        <v>39</v>
      </c>
      <c r="E18" s="264" t="s">
        <v>40</v>
      </c>
      <c r="F18" s="230" t="s">
        <v>332</v>
      </c>
      <c r="G18" s="268" t="s">
        <v>326</v>
      </c>
      <c r="H18" s="263" t="s">
        <v>38</v>
      </c>
      <c r="I18" s="16"/>
      <c r="J18" s="154"/>
      <c r="K18" s="155"/>
      <c r="L18" s="16"/>
      <c r="M18" s="154"/>
      <c r="N18" s="155"/>
      <c r="O18" s="16"/>
      <c r="P18" s="154"/>
      <c r="Q18" s="155"/>
      <c r="R18" s="16"/>
      <c r="S18" s="154"/>
      <c r="T18" s="155"/>
      <c r="U18" s="16"/>
      <c r="V18" s="154"/>
      <c r="W18" s="155"/>
    </row>
    <row r="19" spans="2:23" ht="18" customHeight="1" x14ac:dyDescent="0.25">
      <c r="B19" s="273"/>
      <c r="C19" s="109"/>
      <c r="D19" s="264"/>
      <c r="E19" s="264"/>
      <c r="F19" s="230"/>
      <c r="G19" s="268"/>
      <c r="H19" s="263"/>
      <c r="I19" s="115" t="e">
        <f>(I18/J18)*100</f>
        <v>#DIV/0!</v>
      </c>
      <c r="J19" s="115"/>
      <c r="K19" s="115"/>
      <c r="L19" s="115" t="e">
        <f>(L18/M18)*100</f>
        <v>#DIV/0!</v>
      </c>
      <c r="M19" s="115"/>
      <c r="N19" s="115"/>
      <c r="O19" s="115" t="e">
        <f>(O18/P18)*100</f>
        <v>#DIV/0!</v>
      </c>
      <c r="P19" s="115"/>
      <c r="Q19" s="115"/>
      <c r="R19" s="115" t="e">
        <f>(R18/S18)*100</f>
        <v>#DIV/0!</v>
      </c>
      <c r="S19" s="115"/>
      <c r="T19" s="115"/>
      <c r="U19" s="115" t="e">
        <f>(U18/V18)*100</f>
        <v>#DIV/0!</v>
      </c>
      <c r="V19" s="115"/>
      <c r="W19" s="115"/>
    </row>
    <row r="20" spans="2:23" ht="18" customHeight="1" x14ac:dyDescent="0.25">
      <c r="B20" s="273"/>
      <c r="C20" s="109">
        <v>7</v>
      </c>
      <c r="D20" s="264" t="s">
        <v>41</v>
      </c>
      <c r="E20" s="264" t="s">
        <v>42</v>
      </c>
      <c r="F20" s="230" t="s">
        <v>333</v>
      </c>
      <c r="G20" s="262" t="s">
        <v>281</v>
      </c>
      <c r="H20" s="263" t="s">
        <v>38</v>
      </c>
      <c r="I20" s="16"/>
      <c r="J20" s="154"/>
      <c r="K20" s="155"/>
      <c r="L20" s="16"/>
      <c r="M20" s="154"/>
      <c r="N20" s="155"/>
      <c r="O20" s="16"/>
      <c r="P20" s="154"/>
      <c r="Q20" s="155"/>
      <c r="R20" s="16"/>
      <c r="S20" s="154"/>
      <c r="T20" s="155"/>
      <c r="U20" s="16"/>
      <c r="V20" s="154"/>
      <c r="W20" s="155"/>
    </row>
    <row r="21" spans="2:23" ht="18" customHeight="1" thickBot="1" x14ac:dyDescent="0.3">
      <c r="B21" s="273"/>
      <c r="C21" s="109"/>
      <c r="D21" s="264"/>
      <c r="E21" s="264"/>
      <c r="F21" s="232"/>
      <c r="G21" s="262"/>
      <c r="H21" s="263"/>
      <c r="I21" s="115" t="e">
        <f>(I20/J20)*100</f>
        <v>#DIV/0!</v>
      </c>
      <c r="J21" s="115"/>
      <c r="K21" s="115"/>
      <c r="L21" s="115" t="e">
        <f>(L20/M20)*100</f>
        <v>#DIV/0!</v>
      </c>
      <c r="M21" s="115"/>
      <c r="N21" s="115"/>
      <c r="O21" s="115" t="e">
        <f>(O20/P20)*100</f>
        <v>#DIV/0!</v>
      </c>
      <c r="P21" s="115"/>
      <c r="Q21" s="115"/>
      <c r="R21" s="115" t="e">
        <f>(R20/S20)*100</f>
        <v>#DIV/0!</v>
      </c>
      <c r="S21" s="115"/>
      <c r="T21" s="115"/>
      <c r="U21" s="115" t="e">
        <f>(U20/V20)*100</f>
        <v>#DIV/0!</v>
      </c>
      <c r="V21" s="115"/>
      <c r="W21" s="115"/>
    </row>
    <row r="22" spans="2:23" ht="18" customHeight="1" x14ac:dyDescent="0.25">
      <c r="B22" s="273"/>
      <c r="C22" s="109">
        <v>8</v>
      </c>
      <c r="D22" s="103" t="s">
        <v>43</v>
      </c>
      <c r="E22" s="103" t="s">
        <v>44</v>
      </c>
      <c r="F22" s="242" t="s">
        <v>334</v>
      </c>
      <c r="G22" s="66" t="s">
        <v>292</v>
      </c>
      <c r="H22" s="214" t="s">
        <v>28</v>
      </c>
      <c r="I22" s="16"/>
      <c r="J22" s="154"/>
      <c r="K22" s="155"/>
      <c r="L22" s="16"/>
      <c r="M22" s="154"/>
      <c r="N22" s="155"/>
      <c r="O22" s="16"/>
      <c r="P22" s="154"/>
      <c r="Q22" s="155"/>
      <c r="R22" s="16"/>
      <c r="S22" s="154"/>
      <c r="T22" s="155"/>
      <c r="U22" s="16"/>
      <c r="V22" s="154"/>
      <c r="W22" s="155"/>
    </row>
    <row r="23" spans="2:23" ht="18" customHeight="1" x14ac:dyDescent="0.25">
      <c r="B23" s="273"/>
      <c r="C23" s="109"/>
      <c r="D23" s="103"/>
      <c r="E23" s="103"/>
      <c r="F23" s="103"/>
      <c r="G23" s="66"/>
      <c r="H23" s="214"/>
      <c r="I23" s="115" t="e">
        <f>(I22/J22)*100</f>
        <v>#DIV/0!</v>
      </c>
      <c r="J23" s="115"/>
      <c r="K23" s="115"/>
      <c r="L23" s="115" t="e">
        <f>(L22/M22)*100</f>
        <v>#DIV/0!</v>
      </c>
      <c r="M23" s="115"/>
      <c r="N23" s="115"/>
      <c r="O23" s="115" t="e">
        <f>(O22/P22)*100</f>
        <v>#DIV/0!</v>
      </c>
      <c r="P23" s="115"/>
      <c r="Q23" s="115"/>
      <c r="R23" s="115" t="e">
        <f>(R22/S22)*100</f>
        <v>#DIV/0!</v>
      </c>
      <c r="S23" s="115"/>
      <c r="T23" s="115"/>
      <c r="U23" s="115" t="e">
        <f>(U22/V22)*100</f>
        <v>#DIV/0!</v>
      </c>
      <c r="V23" s="115"/>
      <c r="W23" s="115"/>
    </row>
    <row r="24" spans="2:23" ht="18" customHeight="1" x14ac:dyDescent="0.25">
      <c r="B24" s="273"/>
      <c r="C24" s="109">
        <v>9</v>
      </c>
      <c r="D24" s="264" t="s">
        <v>443</v>
      </c>
      <c r="E24" s="264" t="s">
        <v>444</v>
      </c>
      <c r="F24" s="97" t="s">
        <v>335</v>
      </c>
      <c r="G24" s="106"/>
      <c r="H24" s="263" t="s">
        <v>28</v>
      </c>
      <c r="I24" s="16"/>
      <c r="J24" s="154"/>
      <c r="K24" s="155"/>
      <c r="L24" s="16"/>
      <c r="M24" s="154"/>
      <c r="N24" s="155"/>
      <c r="O24" s="16"/>
      <c r="P24" s="154"/>
      <c r="Q24" s="155"/>
      <c r="R24" s="16"/>
      <c r="S24" s="154"/>
      <c r="T24" s="155"/>
      <c r="U24" s="16"/>
      <c r="V24" s="154"/>
      <c r="W24" s="155"/>
    </row>
    <row r="25" spans="2:23" ht="18" customHeight="1" x14ac:dyDescent="0.25">
      <c r="B25" s="273"/>
      <c r="C25" s="109"/>
      <c r="D25" s="264"/>
      <c r="E25" s="264"/>
      <c r="F25" s="97"/>
      <c r="G25" s="106"/>
      <c r="H25" s="263"/>
      <c r="I25" s="115" t="e">
        <f>(I24/J24)*1000</f>
        <v>#DIV/0!</v>
      </c>
      <c r="J25" s="115"/>
      <c r="K25" s="115"/>
      <c r="L25" s="115" t="e">
        <f>(L24/M24)*1000</f>
        <v>#DIV/0!</v>
      </c>
      <c r="M25" s="115"/>
      <c r="N25" s="115"/>
      <c r="O25" s="115" t="e">
        <f>(O24/P24)*1000</f>
        <v>#DIV/0!</v>
      </c>
      <c r="P25" s="115"/>
      <c r="Q25" s="115"/>
      <c r="R25" s="115" t="e">
        <f>(R24/S24)*1000</f>
        <v>#DIV/0!</v>
      </c>
      <c r="S25" s="115"/>
      <c r="T25" s="115"/>
      <c r="U25" s="115" t="e">
        <f>(U24/V24)*1000</f>
        <v>#DIV/0!</v>
      </c>
      <c r="V25" s="115"/>
      <c r="W25" s="115"/>
    </row>
    <row r="26" spans="2:23" ht="18" customHeight="1" x14ac:dyDescent="0.25">
      <c r="B26" s="273"/>
      <c r="C26" s="109">
        <v>10</v>
      </c>
      <c r="D26" s="264" t="s">
        <v>437</v>
      </c>
      <c r="E26" s="264" t="s">
        <v>438</v>
      </c>
      <c r="F26" s="230" t="s">
        <v>336</v>
      </c>
      <c r="G26" s="106"/>
      <c r="H26" s="263" t="s">
        <v>28</v>
      </c>
      <c r="I26" s="16"/>
      <c r="J26" s="154"/>
      <c r="K26" s="155"/>
      <c r="L26" s="16"/>
      <c r="M26" s="154"/>
      <c r="N26" s="155"/>
      <c r="O26" s="16"/>
      <c r="P26" s="154"/>
      <c r="Q26" s="155"/>
      <c r="R26" s="16"/>
      <c r="S26" s="154"/>
      <c r="T26" s="155"/>
      <c r="U26" s="16"/>
      <c r="V26" s="154"/>
      <c r="W26" s="155"/>
    </row>
    <row r="27" spans="2:23" ht="18" customHeight="1" x14ac:dyDescent="0.25">
      <c r="B27" s="273"/>
      <c r="C27" s="109"/>
      <c r="D27" s="264"/>
      <c r="E27" s="264"/>
      <c r="F27" s="230"/>
      <c r="G27" s="106"/>
      <c r="H27" s="263"/>
      <c r="I27" s="115" t="e">
        <f>(I26/J26)*1000</f>
        <v>#DIV/0!</v>
      </c>
      <c r="J27" s="115"/>
      <c r="K27" s="115"/>
      <c r="L27" s="115" t="e">
        <f>(L26/M26)*1000</f>
        <v>#DIV/0!</v>
      </c>
      <c r="M27" s="115"/>
      <c r="N27" s="115"/>
      <c r="O27" s="115" t="e">
        <f>(O26/P26)*1000</f>
        <v>#DIV/0!</v>
      </c>
      <c r="P27" s="115"/>
      <c r="Q27" s="115"/>
      <c r="R27" s="115" t="e">
        <f>(R26/S26)*1000</f>
        <v>#DIV/0!</v>
      </c>
      <c r="S27" s="115"/>
      <c r="T27" s="115"/>
      <c r="U27" s="115" t="e">
        <f>(U26/V26)*1000</f>
        <v>#DIV/0!</v>
      </c>
      <c r="V27" s="115"/>
      <c r="W27" s="115"/>
    </row>
    <row r="28" spans="2:23" ht="18" customHeight="1" x14ac:dyDescent="0.25">
      <c r="B28" s="273"/>
      <c r="C28" s="109">
        <v>11</v>
      </c>
      <c r="D28" s="264" t="s">
        <v>293</v>
      </c>
      <c r="E28" s="264" t="s">
        <v>291</v>
      </c>
      <c r="F28" s="103" t="s">
        <v>337</v>
      </c>
      <c r="G28" s="262" t="s">
        <v>48</v>
      </c>
      <c r="H28" s="263" t="s">
        <v>28</v>
      </c>
      <c r="I28" s="16"/>
      <c r="J28" s="154"/>
      <c r="K28" s="155"/>
      <c r="L28" s="16"/>
      <c r="M28" s="154"/>
      <c r="N28" s="155"/>
      <c r="O28" s="16"/>
      <c r="P28" s="154"/>
      <c r="Q28" s="155"/>
      <c r="R28" s="16"/>
      <c r="S28" s="154"/>
      <c r="T28" s="155"/>
      <c r="U28" s="16"/>
      <c r="V28" s="154"/>
      <c r="W28" s="155"/>
    </row>
    <row r="29" spans="2:23" ht="18" customHeight="1" x14ac:dyDescent="0.25">
      <c r="B29" s="273"/>
      <c r="C29" s="109"/>
      <c r="D29" s="264"/>
      <c r="E29" s="264"/>
      <c r="F29" s="103"/>
      <c r="G29" s="262"/>
      <c r="H29" s="263"/>
      <c r="I29" s="115" t="e">
        <f>(I28/J28)*100</f>
        <v>#DIV/0!</v>
      </c>
      <c r="J29" s="115"/>
      <c r="K29" s="115"/>
      <c r="L29" s="115" t="e">
        <f>(L28/M28)*100</f>
        <v>#DIV/0!</v>
      </c>
      <c r="M29" s="115"/>
      <c r="N29" s="115"/>
      <c r="O29" s="115" t="e">
        <f>(O28/P28)*100</f>
        <v>#DIV/0!</v>
      </c>
      <c r="P29" s="115"/>
      <c r="Q29" s="115"/>
      <c r="R29" s="115" t="e">
        <f>(R28/S28)*100</f>
        <v>#DIV/0!</v>
      </c>
      <c r="S29" s="115"/>
      <c r="T29" s="115"/>
      <c r="U29" s="115" t="e">
        <f>(U28/V28)*100</f>
        <v>#DIV/0!</v>
      </c>
      <c r="V29" s="115"/>
      <c r="W29" s="115"/>
    </row>
    <row r="30" spans="2:23" ht="18" customHeight="1" x14ac:dyDescent="0.25">
      <c r="B30" s="273"/>
      <c r="C30" s="109">
        <v>12</v>
      </c>
      <c r="D30" s="264" t="s">
        <v>294</v>
      </c>
      <c r="E30" s="265" t="s">
        <v>325</v>
      </c>
      <c r="F30" s="103" t="s">
        <v>340</v>
      </c>
      <c r="G30" s="267">
        <v>0.95</v>
      </c>
      <c r="H30" s="263" t="s">
        <v>28</v>
      </c>
      <c r="I30" s="16"/>
      <c r="J30" s="154"/>
      <c r="K30" s="155"/>
      <c r="L30" s="16"/>
      <c r="M30" s="154"/>
      <c r="N30" s="155"/>
      <c r="O30" s="16"/>
      <c r="P30" s="154"/>
      <c r="Q30" s="155"/>
      <c r="R30" s="16"/>
      <c r="S30" s="154"/>
      <c r="T30" s="155"/>
      <c r="U30" s="16"/>
      <c r="V30" s="154"/>
      <c r="W30" s="155"/>
    </row>
    <row r="31" spans="2:23" ht="18" customHeight="1" x14ac:dyDescent="0.25">
      <c r="B31" s="273"/>
      <c r="C31" s="109"/>
      <c r="D31" s="264"/>
      <c r="E31" s="266"/>
      <c r="F31" s="103"/>
      <c r="G31" s="268"/>
      <c r="H31" s="263"/>
      <c r="I31" s="115" t="e">
        <f>(I30/J30)*100</f>
        <v>#DIV/0!</v>
      </c>
      <c r="J31" s="115"/>
      <c r="K31" s="115"/>
      <c r="L31" s="115" t="e">
        <f>(L30/M30)*100</f>
        <v>#DIV/0!</v>
      </c>
      <c r="M31" s="115"/>
      <c r="N31" s="115"/>
      <c r="O31" s="115" t="e">
        <f>(O30/P30)*100</f>
        <v>#DIV/0!</v>
      </c>
      <c r="P31" s="115"/>
      <c r="Q31" s="115"/>
      <c r="R31" s="115" t="e">
        <f>(R30/S30)*100</f>
        <v>#DIV/0!</v>
      </c>
      <c r="S31" s="115"/>
      <c r="T31" s="115"/>
      <c r="U31" s="115" t="e">
        <f>(U30/V30)*100</f>
        <v>#DIV/0!</v>
      </c>
      <c r="V31" s="115"/>
      <c r="W31" s="115"/>
    </row>
    <row r="32" spans="2:23" ht="18" customHeight="1" x14ac:dyDescent="0.25">
      <c r="B32" s="273"/>
      <c r="C32" s="109">
        <v>13</v>
      </c>
      <c r="D32" s="260" t="s">
        <v>297</v>
      </c>
      <c r="E32" s="260" t="s">
        <v>295</v>
      </c>
      <c r="F32" s="103" t="s">
        <v>409</v>
      </c>
      <c r="G32" s="262" t="s">
        <v>296</v>
      </c>
      <c r="H32" s="263" t="s">
        <v>28</v>
      </c>
      <c r="I32" s="16"/>
      <c r="J32" s="154"/>
      <c r="K32" s="155"/>
      <c r="L32" s="16"/>
      <c r="M32" s="154"/>
      <c r="N32" s="155"/>
      <c r="O32" s="16"/>
      <c r="P32" s="154"/>
      <c r="Q32" s="155"/>
      <c r="R32" s="16"/>
      <c r="S32" s="154"/>
      <c r="T32" s="155"/>
      <c r="U32" s="16"/>
      <c r="V32" s="154"/>
      <c r="W32" s="155"/>
    </row>
    <row r="33" spans="2:23" ht="18" customHeight="1" x14ac:dyDescent="0.25">
      <c r="B33" s="273"/>
      <c r="C33" s="109"/>
      <c r="D33" s="261"/>
      <c r="E33" s="261"/>
      <c r="F33" s="103"/>
      <c r="G33" s="262"/>
      <c r="H33" s="263"/>
      <c r="I33" s="115" t="e">
        <f>(I32/J32)*100</f>
        <v>#DIV/0!</v>
      </c>
      <c r="J33" s="115"/>
      <c r="K33" s="115"/>
      <c r="L33" s="115" t="e">
        <f>(L32/M32)*100</f>
        <v>#DIV/0!</v>
      </c>
      <c r="M33" s="115"/>
      <c r="N33" s="115"/>
      <c r="O33" s="115" t="e">
        <f>(O32/P32)*100</f>
        <v>#DIV/0!</v>
      </c>
      <c r="P33" s="115"/>
      <c r="Q33" s="115"/>
      <c r="R33" s="115" t="e">
        <f>(R32/S32)*100</f>
        <v>#DIV/0!</v>
      </c>
      <c r="S33" s="115"/>
      <c r="T33" s="115"/>
      <c r="U33" s="115" t="e">
        <f>(U32/V32)*100</f>
        <v>#DIV/0!</v>
      </c>
      <c r="V33" s="115"/>
      <c r="W33" s="115"/>
    </row>
    <row r="34" spans="2:23" ht="18" customHeight="1" x14ac:dyDescent="0.25">
      <c r="B34" s="273"/>
      <c r="C34" s="109">
        <v>14</v>
      </c>
      <c r="D34" s="97" t="s">
        <v>53</v>
      </c>
      <c r="E34" s="97" t="s">
        <v>54</v>
      </c>
      <c r="F34" s="230" t="s">
        <v>338</v>
      </c>
      <c r="G34" s="77" t="s">
        <v>55</v>
      </c>
      <c r="H34" s="183" t="s">
        <v>28</v>
      </c>
      <c r="I34" s="16"/>
      <c r="J34" s="154"/>
      <c r="K34" s="155"/>
      <c r="L34" s="16"/>
      <c r="M34" s="154"/>
      <c r="N34" s="155"/>
      <c r="O34" s="16"/>
      <c r="P34" s="154"/>
      <c r="Q34" s="155"/>
      <c r="R34" s="16"/>
      <c r="S34" s="154"/>
      <c r="T34" s="155"/>
      <c r="U34" s="16"/>
      <c r="V34" s="154"/>
      <c r="W34" s="155"/>
    </row>
    <row r="35" spans="2:23" ht="18" customHeight="1" x14ac:dyDescent="0.25">
      <c r="B35" s="274"/>
      <c r="C35" s="109"/>
      <c r="D35" s="256"/>
      <c r="E35" s="256"/>
      <c r="F35" s="257"/>
      <c r="G35" s="258"/>
      <c r="H35" s="259"/>
      <c r="I35" s="115" t="e">
        <f>(I34/J34)*100</f>
        <v>#DIV/0!</v>
      </c>
      <c r="J35" s="115"/>
      <c r="K35" s="115"/>
      <c r="L35" s="115" t="e">
        <f>(L34/M34)*100</f>
        <v>#DIV/0!</v>
      </c>
      <c r="M35" s="115"/>
      <c r="N35" s="115"/>
      <c r="O35" s="115" t="e">
        <f>(O34/P34)*100</f>
        <v>#DIV/0!</v>
      </c>
      <c r="P35" s="115"/>
      <c r="Q35" s="115"/>
      <c r="R35" s="115" t="e">
        <f>(R34/S34)*100</f>
        <v>#DIV/0!</v>
      </c>
      <c r="S35" s="115"/>
      <c r="T35" s="115"/>
      <c r="U35" s="115" t="e">
        <f>(U34/V34)*100</f>
        <v>#DIV/0!</v>
      </c>
      <c r="V35" s="115"/>
      <c r="W35" s="115"/>
    </row>
    <row r="36" spans="2:23" ht="18" customHeight="1" x14ac:dyDescent="0.25">
      <c r="B36" s="255" t="s">
        <v>56</v>
      </c>
      <c r="C36" s="184">
        <v>15</v>
      </c>
      <c r="D36" s="250" t="s">
        <v>57</v>
      </c>
      <c r="E36" s="250" t="s">
        <v>58</v>
      </c>
      <c r="F36" s="97" t="s">
        <v>341</v>
      </c>
      <c r="G36" s="211">
        <v>0.85</v>
      </c>
      <c r="H36" s="253" t="s">
        <v>38</v>
      </c>
      <c r="I36" s="16"/>
      <c r="J36" s="154"/>
      <c r="K36" s="155"/>
      <c r="L36" s="16"/>
      <c r="M36" s="154"/>
      <c r="N36" s="155"/>
      <c r="O36" s="16"/>
      <c r="P36" s="154"/>
      <c r="Q36" s="155"/>
      <c r="R36" s="16"/>
      <c r="S36" s="154"/>
      <c r="T36" s="155"/>
      <c r="U36" s="16"/>
      <c r="V36" s="154"/>
      <c r="W36" s="155"/>
    </row>
    <row r="37" spans="2:23" ht="18" customHeight="1" x14ac:dyDescent="0.25">
      <c r="B37" s="255"/>
      <c r="C37" s="185"/>
      <c r="D37" s="251"/>
      <c r="E37" s="251"/>
      <c r="F37" s="97"/>
      <c r="G37" s="252"/>
      <c r="H37" s="254"/>
      <c r="I37" s="115" t="e">
        <f>(I36/J36)*100</f>
        <v>#DIV/0!</v>
      </c>
      <c r="J37" s="115"/>
      <c r="K37" s="115"/>
      <c r="L37" s="115" t="e">
        <f>(L36/M36)*100</f>
        <v>#DIV/0!</v>
      </c>
      <c r="M37" s="115"/>
      <c r="N37" s="115"/>
      <c r="O37" s="115" t="e">
        <f>(O36/P36)*100</f>
        <v>#DIV/0!</v>
      </c>
      <c r="P37" s="115"/>
      <c r="Q37" s="115"/>
      <c r="R37" s="115" t="e">
        <f>(R36/S36)*100</f>
        <v>#DIV/0!</v>
      </c>
      <c r="S37" s="115"/>
      <c r="T37" s="115"/>
      <c r="U37" s="115" t="e">
        <f>(U36/V36)*100</f>
        <v>#DIV/0!</v>
      </c>
      <c r="V37" s="115"/>
      <c r="W37" s="115"/>
    </row>
    <row r="38" spans="2:23" ht="18" customHeight="1" x14ac:dyDescent="0.25">
      <c r="B38" s="255"/>
      <c r="C38" s="184">
        <v>16</v>
      </c>
      <c r="D38" s="250" t="s">
        <v>420</v>
      </c>
      <c r="E38" s="250" t="s">
        <v>419</v>
      </c>
      <c r="F38" s="97"/>
      <c r="G38" s="211">
        <v>0.1</v>
      </c>
      <c r="H38" s="253" t="s">
        <v>38</v>
      </c>
      <c r="I38" s="16"/>
      <c r="J38" s="154"/>
      <c r="K38" s="155"/>
      <c r="L38" s="16"/>
      <c r="M38" s="154"/>
      <c r="N38" s="155"/>
      <c r="O38" s="16"/>
      <c r="P38" s="154"/>
      <c r="Q38" s="155"/>
      <c r="R38" s="16"/>
      <c r="S38" s="154"/>
      <c r="T38" s="155"/>
      <c r="U38" s="16"/>
      <c r="V38" s="154"/>
      <c r="W38" s="155"/>
    </row>
    <row r="39" spans="2:23" ht="18" customHeight="1" x14ac:dyDescent="0.25">
      <c r="B39" s="255"/>
      <c r="C39" s="185"/>
      <c r="D39" s="251"/>
      <c r="E39" s="251"/>
      <c r="F39" s="97"/>
      <c r="G39" s="252"/>
      <c r="H39" s="254"/>
      <c r="I39" s="115" t="e">
        <f>(I38/J38)*100</f>
        <v>#DIV/0!</v>
      </c>
      <c r="J39" s="115"/>
      <c r="K39" s="115"/>
      <c r="L39" s="115" t="e">
        <f>(L38/M38)*100</f>
        <v>#DIV/0!</v>
      </c>
      <c r="M39" s="115"/>
      <c r="N39" s="115"/>
      <c r="O39" s="115" t="e">
        <f>(O38/P38)*100</f>
        <v>#DIV/0!</v>
      </c>
      <c r="P39" s="115"/>
      <c r="Q39" s="115"/>
      <c r="R39" s="115" t="e">
        <f>(R38/S38)*100</f>
        <v>#DIV/0!</v>
      </c>
      <c r="S39" s="115"/>
      <c r="T39" s="115"/>
      <c r="U39" s="115" t="e">
        <f>(U38/V38)*100</f>
        <v>#DIV/0!</v>
      </c>
      <c r="V39" s="115"/>
      <c r="W39" s="115"/>
    </row>
    <row r="40" spans="2:23" ht="18" customHeight="1" x14ac:dyDescent="0.25">
      <c r="B40" s="255"/>
      <c r="C40" s="184">
        <v>17</v>
      </c>
      <c r="D40" s="250" t="s">
        <v>421</v>
      </c>
      <c r="E40" s="250" t="s">
        <v>422</v>
      </c>
      <c r="F40" s="97"/>
      <c r="G40" s="211">
        <v>0.1</v>
      </c>
      <c r="H40" s="253" t="s">
        <v>38</v>
      </c>
      <c r="I40" s="16"/>
      <c r="J40" s="154"/>
      <c r="K40" s="155"/>
      <c r="L40" s="16"/>
      <c r="M40" s="154"/>
      <c r="N40" s="155"/>
      <c r="O40" s="16"/>
      <c r="P40" s="154"/>
      <c r="Q40" s="155"/>
      <c r="R40" s="16"/>
      <c r="S40" s="154"/>
      <c r="T40" s="155"/>
      <c r="U40" s="16"/>
      <c r="V40" s="154"/>
      <c r="W40" s="155"/>
    </row>
    <row r="41" spans="2:23" ht="18" customHeight="1" x14ac:dyDescent="0.25">
      <c r="B41" s="255"/>
      <c r="C41" s="185"/>
      <c r="D41" s="251"/>
      <c r="E41" s="251"/>
      <c r="F41" s="97"/>
      <c r="G41" s="252"/>
      <c r="H41" s="254"/>
      <c r="I41" s="115" t="e">
        <f>(I40/J40)*100</f>
        <v>#DIV/0!</v>
      </c>
      <c r="J41" s="115"/>
      <c r="K41" s="115"/>
      <c r="L41" s="115" t="e">
        <f>(L40/M40)*100</f>
        <v>#DIV/0!</v>
      </c>
      <c r="M41" s="115"/>
      <c r="N41" s="115"/>
      <c r="O41" s="115" t="e">
        <f>(O40/P40)*100</f>
        <v>#DIV/0!</v>
      </c>
      <c r="P41" s="115"/>
      <c r="Q41" s="115"/>
      <c r="R41" s="115" t="e">
        <f>(R40/S40)*100</f>
        <v>#DIV/0!</v>
      </c>
      <c r="S41" s="115"/>
      <c r="T41" s="115"/>
      <c r="U41" s="115" t="e">
        <f>(U40/V40)*100</f>
        <v>#DIV/0!</v>
      </c>
      <c r="V41" s="115"/>
      <c r="W41" s="115"/>
    </row>
    <row r="42" spans="2:23" ht="18" customHeight="1" x14ac:dyDescent="0.25">
      <c r="B42" s="255"/>
      <c r="C42" s="109">
        <v>18</v>
      </c>
      <c r="D42" s="97" t="s">
        <v>59</v>
      </c>
      <c r="E42" s="97" t="s">
        <v>60</v>
      </c>
      <c r="F42" s="97"/>
      <c r="G42" s="71">
        <v>1</v>
      </c>
      <c r="H42" s="183" t="s">
        <v>38</v>
      </c>
      <c r="I42" s="16"/>
      <c r="J42" s="154"/>
      <c r="K42" s="155"/>
      <c r="L42" s="16"/>
      <c r="M42" s="154"/>
      <c r="N42" s="155"/>
      <c r="O42" s="16"/>
      <c r="P42" s="154"/>
      <c r="Q42" s="155"/>
      <c r="R42" s="16"/>
      <c r="S42" s="154"/>
      <c r="T42" s="155"/>
      <c r="U42" s="16"/>
      <c r="V42" s="154"/>
      <c r="W42" s="155"/>
    </row>
    <row r="43" spans="2:23" ht="18" customHeight="1" x14ac:dyDescent="0.25">
      <c r="B43" s="255"/>
      <c r="C43" s="109"/>
      <c r="D43" s="97"/>
      <c r="E43" s="97"/>
      <c r="F43" s="97"/>
      <c r="G43" s="66"/>
      <c r="H43" s="183"/>
      <c r="I43" s="115" t="e">
        <f>(I42/J42)*100</f>
        <v>#DIV/0!</v>
      </c>
      <c r="J43" s="115"/>
      <c r="K43" s="115"/>
      <c r="L43" s="115" t="e">
        <f>(L42/M42)*100</f>
        <v>#DIV/0!</v>
      </c>
      <c r="M43" s="115"/>
      <c r="N43" s="115"/>
      <c r="O43" s="115" t="e">
        <f>(O42/P42)*100</f>
        <v>#DIV/0!</v>
      </c>
      <c r="P43" s="115"/>
      <c r="Q43" s="115"/>
      <c r="R43" s="115" t="e">
        <f>(R42/S42)*100</f>
        <v>#DIV/0!</v>
      </c>
      <c r="S43" s="115"/>
      <c r="T43" s="115"/>
      <c r="U43" s="115" t="e">
        <f>(U42/V42)*100</f>
        <v>#DIV/0!</v>
      </c>
      <c r="V43" s="115"/>
      <c r="W43" s="115"/>
    </row>
    <row r="44" spans="2:23" ht="18" customHeight="1" x14ac:dyDescent="0.25">
      <c r="B44" s="255"/>
      <c r="C44" s="109">
        <v>19</v>
      </c>
      <c r="D44" s="246" t="s">
        <v>61</v>
      </c>
      <c r="E44" s="246" t="s">
        <v>62</v>
      </c>
      <c r="F44" s="97"/>
      <c r="G44" s="248">
        <v>0.95</v>
      </c>
      <c r="H44" s="214" t="s">
        <v>38</v>
      </c>
      <c r="I44" s="16"/>
      <c r="J44" s="154"/>
      <c r="K44" s="155"/>
      <c r="L44" s="16"/>
      <c r="M44" s="154"/>
      <c r="N44" s="155"/>
      <c r="O44" s="16"/>
      <c r="P44" s="154"/>
      <c r="Q44" s="155"/>
      <c r="R44" s="16"/>
      <c r="S44" s="154"/>
      <c r="T44" s="155"/>
      <c r="U44" s="16"/>
      <c r="V44" s="154"/>
      <c r="W44" s="155"/>
    </row>
    <row r="45" spans="2:23" ht="18" customHeight="1" thickBot="1" x14ac:dyDescent="0.3">
      <c r="B45" s="255"/>
      <c r="C45" s="109"/>
      <c r="D45" s="247"/>
      <c r="E45" s="247"/>
      <c r="F45" s="97"/>
      <c r="G45" s="249"/>
      <c r="H45" s="214"/>
      <c r="I45" s="115" t="e">
        <f>(I44/J44)*100</f>
        <v>#DIV/0!</v>
      </c>
      <c r="J45" s="115"/>
      <c r="K45" s="115"/>
      <c r="L45" s="115" t="e">
        <f>(L44/M44)*100</f>
        <v>#DIV/0!</v>
      </c>
      <c r="M45" s="115"/>
      <c r="N45" s="115"/>
      <c r="O45" s="115" t="e">
        <f>(O44/P44)*100</f>
        <v>#DIV/0!</v>
      </c>
      <c r="P45" s="115"/>
      <c r="Q45" s="115"/>
      <c r="R45" s="115" t="e">
        <f>(R44/S44)*100</f>
        <v>#DIV/0!</v>
      </c>
      <c r="S45" s="115"/>
      <c r="T45" s="115"/>
      <c r="U45" s="115" t="e">
        <f>(U44/V44)*100</f>
        <v>#DIV/0!</v>
      </c>
      <c r="V45" s="115"/>
      <c r="W45" s="115"/>
    </row>
    <row r="46" spans="2:23" ht="18" customHeight="1" x14ac:dyDescent="0.25">
      <c r="B46" s="243" t="s">
        <v>65</v>
      </c>
      <c r="C46" s="109">
        <v>20</v>
      </c>
      <c r="D46" s="97" t="s">
        <v>66</v>
      </c>
      <c r="E46" s="97" t="s">
        <v>67</v>
      </c>
      <c r="F46" s="222" t="s">
        <v>342</v>
      </c>
      <c r="G46" s="106"/>
      <c r="H46" s="183" t="s">
        <v>38</v>
      </c>
      <c r="I46" s="16"/>
      <c r="J46" s="154"/>
      <c r="K46" s="155"/>
      <c r="L46" s="16"/>
      <c r="M46" s="154"/>
      <c r="N46" s="155"/>
      <c r="O46" s="16"/>
      <c r="P46" s="154"/>
      <c r="Q46" s="155"/>
      <c r="R46" s="16"/>
      <c r="S46" s="154"/>
      <c r="T46" s="155"/>
      <c r="U46" s="16"/>
      <c r="V46" s="154"/>
      <c r="W46" s="155"/>
    </row>
    <row r="47" spans="2:23" ht="18" customHeight="1" x14ac:dyDescent="0.25">
      <c r="B47" s="244"/>
      <c r="C47" s="109"/>
      <c r="D47" s="97"/>
      <c r="E47" s="97"/>
      <c r="F47" s="97"/>
      <c r="G47" s="106"/>
      <c r="H47" s="183"/>
      <c r="I47" s="115" t="e">
        <f>(I46/J46)*100</f>
        <v>#DIV/0!</v>
      </c>
      <c r="J47" s="115"/>
      <c r="K47" s="115"/>
      <c r="L47" s="115" t="e">
        <f>(L46/M46)*100</f>
        <v>#DIV/0!</v>
      </c>
      <c r="M47" s="115"/>
      <c r="N47" s="115"/>
      <c r="O47" s="115" t="e">
        <f>(O46/P46)*100</f>
        <v>#DIV/0!</v>
      </c>
      <c r="P47" s="115"/>
      <c r="Q47" s="115"/>
      <c r="R47" s="115" t="e">
        <f>(R46/S46)*100</f>
        <v>#DIV/0!</v>
      </c>
      <c r="S47" s="115"/>
      <c r="T47" s="115"/>
      <c r="U47" s="115" t="e">
        <f>(U46/V46)*100</f>
        <v>#DIV/0!</v>
      </c>
      <c r="V47" s="115"/>
      <c r="W47" s="115"/>
    </row>
    <row r="48" spans="2:23" ht="18" customHeight="1" x14ac:dyDescent="0.25">
      <c r="B48" s="244"/>
      <c r="C48" s="109">
        <v>21</v>
      </c>
      <c r="D48" s="97" t="s">
        <v>68</v>
      </c>
      <c r="E48" s="97" t="s">
        <v>427</v>
      </c>
      <c r="F48" s="97" t="s">
        <v>343</v>
      </c>
      <c r="G48" s="71">
        <v>0.8</v>
      </c>
      <c r="H48" s="183" t="s">
        <v>28</v>
      </c>
      <c r="I48" s="16"/>
      <c r="J48" s="154"/>
      <c r="K48" s="155"/>
      <c r="L48" s="16"/>
      <c r="M48" s="154"/>
      <c r="N48" s="155"/>
      <c r="O48" s="16"/>
      <c r="P48" s="154"/>
      <c r="Q48" s="155"/>
      <c r="R48" s="16"/>
      <c r="S48" s="154"/>
      <c r="T48" s="155"/>
      <c r="U48" s="16"/>
      <c r="V48" s="154"/>
      <c r="W48" s="155"/>
    </row>
    <row r="49" spans="2:23" ht="18" customHeight="1" x14ac:dyDescent="0.25">
      <c r="B49" s="244"/>
      <c r="C49" s="109"/>
      <c r="D49" s="97"/>
      <c r="E49" s="97"/>
      <c r="F49" s="97"/>
      <c r="G49" s="66"/>
      <c r="H49" s="183"/>
      <c r="I49" s="115" t="e">
        <f>(I48/J48)*100</f>
        <v>#DIV/0!</v>
      </c>
      <c r="J49" s="115"/>
      <c r="K49" s="115"/>
      <c r="L49" s="115" t="e">
        <f>(L48/M48)*100</f>
        <v>#DIV/0!</v>
      </c>
      <c r="M49" s="115"/>
      <c r="N49" s="115"/>
      <c r="O49" s="115" t="e">
        <f>(O48/P48)*100</f>
        <v>#DIV/0!</v>
      </c>
      <c r="P49" s="115"/>
      <c r="Q49" s="115"/>
      <c r="R49" s="115" t="e">
        <f>(R48/S48)*100</f>
        <v>#DIV/0!</v>
      </c>
      <c r="S49" s="115"/>
      <c r="T49" s="115"/>
      <c r="U49" s="115" t="e">
        <f>(U48/V48)*100</f>
        <v>#DIV/0!</v>
      </c>
      <c r="V49" s="115"/>
      <c r="W49" s="115"/>
    </row>
    <row r="50" spans="2:23" ht="18" customHeight="1" x14ac:dyDescent="0.25">
      <c r="B50" s="244"/>
      <c r="C50" s="109">
        <v>22</v>
      </c>
      <c r="D50" s="97" t="s">
        <v>73</v>
      </c>
      <c r="E50" s="103" t="s">
        <v>74</v>
      </c>
      <c r="F50" s="103" t="s">
        <v>344</v>
      </c>
      <c r="G50" s="245"/>
      <c r="H50" s="183" t="s">
        <v>38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</row>
    <row r="51" spans="2:23" ht="18" customHeight="1" thickBot="1" x14ac:dyDescent="0.3">
      <c r="B51" s="244"/>
      <c r="C51" s="109"/>
      <c r="D51" s="97"/>
      <c r="E51" s="103"/>
      <c r="F51" s="103"/>
      <c r="G51" s="245"/>
      <c r="H51" s="183"/>
      <c r="I51" s="115" t="e">
        <f>I50/(J50*K50)</f>
        <v>#DIV/0!</v>
      </c>
      <c r="J51" s="115"/>
      <c r="K51" s="115"/>
      <c r="L51" s="115" t="e">
        <f>L50/(M50*N50)</f>
        <v>#DIV/0!</v>
      </c>
      <c r="M51" s="115"/>
      <c r="N51" s="115"/>
      <c r="O51" s="115" t="e">
        <f>O50/(P50*Q50)</f>
        <v>#DIV/0!</v>
      </c>
      <c r="P51" s="115"/>
      <c r="Q51" s="115"/>
      <c r="R51" s="115" t="e">
        <f>R50/(S50*T50)</f>
        <v>#DIV/0!</v>
      </c>
      <c r="S51" s="115"/>
      <c r="T51" s="115"/>
      <c r="U51" s="115" t="e">
        <f>U50/(V50*W50)</f>
        <v>#DIV/0!</v>
      </c>
      <c r="V51" s="115"/>
      <c r="W51" s="115"/>
    </row>
    <row r="52" spans="2:23" ht="18" customHeight="1" x14ac:dyDescent="0.25">
      <c r="B52" s="244"/>
      <c r="C52" s="109">
        <v>23</v>
      </c>
      <c r="D52" s="97" t="s">
        <v>79</v>
      </c>
      <c r="E52" s="103" t="s">
        <v>80</v>
      </c>
      <c r="F52" s="242" t="s">
        <v>345</v>
      </c>
      <c r="G52" s="114">
        <v>15</v>
      </c>
      <c r="H52" s="183" t="s">
        <v>38</v>
      </c>
      <c r="I52" s="169"/>
      <c r="J52" s="170"/>
      <c r="K52" s="171"/>
      <c r="L52" s="169"/>
      <c r="M52" s="170"/>
      <c r="N52" s="171"/>
      <c r="O52" s="169"/>
      <c r="P52" s="170"/>
      <c r="Q52" s="171"/>
      <c r="R52" s="169"/>
      <c r="S52" s="170"/>
      <c r="T52" s="171"/>
      <c r="U52" s="169"/>
      <c r="V52" s="170"/>
      <c r="W52" s="171"/>
    </row>
    <row r="53" spans="2:23" ht="18" customHeight="1" x14ac:dyDescent="0.25">
      <c r="B53" s="244"/>
      <c r="C53" s="109"/>
      <c r="D53" s="97"/>
      <c r="E53" s="103"/>
      <c r="F53" s="103"/>
      <c r="G53" s="114"/>
      <c r="H53" s="183"/>
      <c r="I53" s="172"/>
      <c r="J53" s="173"/>
      <c r="K53" s="174"/>
      <c r="L53" s="172"/>
      <c r="M53" s="173"/>
      <c r="N53" s="174"/>
      <c r="O53" s="172"/>
      <c r="P53" s="173"/>
      <c r="Q53" s="174"/>
      <c r="R53" s="172"/>
      <c r="S53" s="173"/>
      <c r="T53" s="174"/>
      <c r="U53" s="172"/>
      <c r="V53" s="173"/>
      <c r="W53" s="174"/>
    </row>
    <row r="54" spans="2:23" ht="18" customHeight="1" x14ac:dyDescent="0.25">
      <c r="B54" s="244"/>
      <c r="C54" s="109">
        <v>24</v>
      </c>
      <c r="D54" s="97" t="s">
        <v>300</v>
      </c>
      <c r="E54" s="97" t="s">
        <v>82</v>
      </c>
      <c r="F54" s="97" t="s">
        <v>346</v>
      </c>
      <c r="G54" s="71">
        <v>0.85</v>
      </c>
      <c r="H54" s="183" t="s">
        <v>28</v>
      </c>
      <c r="I54" s="16"/>
      <c r="J54" s="154"/>
      <c r="K54" s="155"/>
      <c r="L54" s="16"/>
      <c r="M54" s="154"/>
      <c r="N54" s="155"/>
      <c r="O54" s="16"/>
      <c r="P54" s="154"/>
      <c r="Q54" s="155"/>
      <c r="R54" s="16"/>
      <c r="S54" s="154"/>
      <c r="T54" s="155"/>
      <c r="U54" s="16"/>
      <c r="V54" s="154"/>
      <c r="W54" s="155"/>
    </row>
    <row r="55" spans="2:23" ht="18" customHeight="1" x14ac:dyDescent="0.25">
      <c r="B55" s="244"/>
      <c r="C55" s="109"/>
      <c r="D55" s="97"/>
      <c r="E55" s="97"/>
      <c r="F55" s="97"/>
      <c r="G55" s="66"/>
      <c r="H55" s="183"/>
      <c r="I55" s="115" t="e">
        <f>(I54/J54)*100</f>
        <v>#DIV/0!</v>
      </c>
      <c r="J55" s="115"/>
      <c r="K55" s="115"/>
      <c r="L55" s="115" t="e">
        <f>(L54/M54)*100</f>
        <v>#DIV/0!</v>
      </c>
      <c r="M55" s="115"/>
      <c r="N55" s="115"/>
      <c r="O55" s="115" t="e">
        <f>(O54/P54)*100</f>
        <v>#DIV/0!</v>
      </c>
      <c r="P55" s="115"/>
      <c r="Q55" s="115"/>
      <c r="R55" s="115" t="e">
        <f>(R54/S54)*100</f>
        <v>#DIV/0!</v>
      </c>
      <c r="S55" s="115"/>
      <c r="T55" s="115"/>
      <c r="U55" s="115" t="e">
        <f>(U54/V54)*100</f>
        <v>#DIV/0!</v>
      </c>
      <c r="V55" s="115"/>
      <c r="W55" s="115"/>
    </row>
    <row r="56" spans="2:23" ht="18" customHeight="1" x14ac:dyDescent="0.25">
      <c r="B56" s="244"/>
      <c r="C56" s="109">
        <v>25</v>
      </c>
      <c r="D56" s="103" t="s">
        <v>83</v>
      </c>
      <c r="E56" s="103" t="s">
        <v>84</v>
      </c>
      <c r="F56" s="103" t="s">
        <v>347</v>
      </c>
      <c r="G56" s="66" t="s">
        <v>72</v>
      </c>
      <c r="H56" s="214" t="s">
        <v>38</v>
      </c>
      <c r="I56" s="16"/>
      <c r="J56" s="154"/>
      <c r="K56" s="155"/>
      <c r="L56" s="16"/>
      <c r="M56" s="154"/>
      <c r="N56" s="155"/>
      <c r="O56" s="16"/>
      <c r="P56" s="154"/>
      <c r="Q56" s="155"/>
      <c r="R56" s="16"/>
      <c r="S56" s="154"/>
      <c r="T56" s="155"/>
      <c r="U56" s="16"/>
      <c r="V56" s="154"/>
      <c r="W56" s="155"/>
    </row>
    <row r="57" spans="2:23" ht="18" customHeight="1" thickBot="1" x14ac:dyDescent="0.3">
      <c r="B57" s="244"/>
      <c r="C57" s="109"/>
      <c r="D57" s="103"/>
      <c r="E57" s="103"/>
      <c r="F57" s="103"/>
      <c r="G57" s="66"/>
      <c r="H57" s="214"/>
      <c r="I57" s="115" t="e">
        <f>(I56/J56)*100</f>
        <v>#DIV/0!</v>
      </c>
      <c r="J57" s="115"/>
      <c r="K57" s="115"/>
      <c r="L57" s="115" t="e">
        <f>(L56/M56)*100</f>
        <v>#DIV/0!</v>
      </c>
      <c r="M57" s="115"/>
      <c r="N57" s="115"/>
      <c r="O57" s="115" t="e">
        <f>(O56/P56)*100</f>
        <v>#DIV/0!</v>
      </c>
      <c r="P57" s="115"/>
      <c r="Q57" s="115"/>
      <c r="R57" s="115" t="e">
        <f>(R56/S56)*100</f>
        <v>#DIV/0!</v>
      </c>
      <c r="S57" s="115"/>
      <c r="T57" s="115"/>
      <c r="U57" s="115" t="e">
        <f>(U56/V56)*100</f>
        <v>#DIV/0!</v>
      </c>
      <c r="V57" s="115"/>
      <c r="W57" s="115"/>
    </row>
    <row r="58" spans="2:23" ht="18" customHeight="1" x14ac:dyDescent="0.25">
      <c r="B58" s="240" t="s">
        <v>86</v>
      </c>
      <c r="C58" s="109">
        <v>26</v>
      </c>
      <c r="D58" s="97" t="s">
        <v>301</v>
      </c>
      <c r="E58" s="97" t="s">
        <v>88</v>
      </c>
      <c r="F58" s="242" t="s">
        <v>348</v>
      </c>
      <c r="G58" s="79">
        <v>1</v>
      </c>
      <c r="H58" s="183" t="s">
        <v>28</v>
      </c>
      <c r="I58" s="16"/>
      <c r="J58" s="154"/>
      <c r="K58" s="155"/>
      <c r="L58" s="16"/>
      <c r="M58" s="154"/>
      <c r="N58" s="155"/>
      <c r="O58" s="16"/>
      <c r="P58" s="154"/>
      <c r="Q58" s="155"/>
      <c r="R58" s="16"/>
      <c r="S58" s="154"/>
      <c r="T58" s="155"/>
      <c r="U58" s="16"/>
      <c r="V58" s="154"/>
      <c r="W58" s="155"/>
    </row>
    <row r="59" spans="2:23" ht="18" customHeight="1" x14ac:dyDescent="0.25">
      <c r="B59" s="241"/>
      <c r="C59" s="109"/>
      <c r="D59" s="97"/>
      <c r="E59" s="97"/>
      <c r="F59" s="103"/>
      <c r="G59" s="77"/>
      <c r="H59" s="183"/>
      <c r="I59" s="115" t="e">
        <f>(I58/J58)*100</f>
        <v>#DIV/0!</v>
      </c>
      <c r="J59" s="115"/>
      <c r="K59" s="115"/>
      <c r="L59" s="115" t="e">
        <f>(L58/M58)*100</f>
        <v>#DIV/0!</v>
      </c>
      <c r="M59" s="115"/>
      <c r="N59" s="115"/>
      <c r="O59" s="115" t="e">
        <f>(O58/P58)*100</f>
        <v>#DIV/0!</v>
      </c>
      <c r="P59" s="115"/>
      <c r="Q59" s="115"/>
      <c r="R59" s="115" t="e">
        <f>(R58/S58)*100</f>
        <v>#DIV/0!</v>
      </c>
      <c r="S59" s="115"/>
      <c r="T59" s="115"/>
      <c r="U59" s="115" t="e">
        <f>(U58/V58)*100</f>
        <v>#DIV/0!</v>
      </c>
      <c r="V59" s="115"/>
      <c r="W59" s="115"/>
    </row>
    <row r="60" spans="2:23" ht="18" customHeight="1" x14ac:dyDescent="0.25">
      <c r="B60" s="241"/>
      <c r="C60" s="109">
        <v>27</v>
      </c>
      <c r="D60" s="97" t="s">
        <v>89</v>
      </c>
      <c r="E60" s="97" t="s">
        <v>90</v>
      </c>
      <c r="F60" s="97" t="s">
        <v>349</v>
      </c>
      <c r="G60" s="77" t="s">
        <v>91</v>
      </c>
      <c r="H60" s="183" t="s">
        <v>38</v>
      </c>
      <c r="I60" s="16"/>
      <c r="J60" s="154"/>
      <c r="K60" s="155"/>
      <c r="L60" s="16"/>
      <c r="M60" s="154"/>
      <c r="N60" s="155"/>
      <c r="O60" s="16"/>
      <c r="P60" s="154"/>
      <c r="Q60" s="155"/>
      <c r="R60" s="16"/>
      <c r="S60" s="154"/>
      <c r="T60" s="155"/>
      <c r="U60" s="16"/>
      <c r="V60" s="154"/>
      <c r="W60" s="155"/>
    </row>
    <row r="61" spans="2:23" ht="18" customHeight="1" x14ac:dyDescent="0.25">
      <c r="B61" s="241"/>
      <c r="C61" s="109"/>
      <c r="D61" s="97"/>
      <c r="E61" s="97"/>
      <c r="F61" s="97"/>
      <c r="G61" s="77"/>
      <c r="H61" s="183"/>
      <c r="I61" s="115" t="e">
        <f>(I60/J60)*100</f>
        <v>#DIV/0!</v>
      </c>
      <c r="J61" s="115"/>
      <c r="K61" s="115"/>
      <c r="L61" s="115" t="e">
        <f>(L60/M60)*100</f>
        <v>#DIV/0!</v>
      </c>
      <c r="M61" s="115"/>
      <c r="N61" s="115"/>
      <c r="O61" s="115" t="e">
        <f>(O60/P60)*100</f>
        <v>#DIV/0!</v>
      </c>
      <c r="P61" s="115"/>
      <c r="Q61" s="115"/>
      <c r="R61" s="115" t="e">
        <f>(R60/S60)*100</f>
        <v>#DIV/0!</v>
      </c>
      <c r="S61" s="115"/>
      <c r="T61" s="115"/>
      <c r="U61" s="115" t="e">
        <f>(U60/V60)*100</f>
        <v>#DIV/0!</v>
      </c>
      <c r="V61" s="115"/>
      <c r="W61" s="115"/>
    </row>
    <row r="62" spans="2:23" ht="18" customHeight="1" x14ac:dyDescent="0.25">
      <c r="B62" s="241"/>
      <c r="C62" s="109">
        <v>28</v>
      </c>
      <c r="D62" s="97" t="s">
        <v>302</v>
      </c>
      <c r="E62" s="97" t="s">
        <v>93</v>
      </c>
      <c r="F62" s="97" t="s">
        <v>350</v>
      </c>
      <c r="G62" s="77" t="s">
        <v>94</v>
      </c>
      <c r="H62" s="183" t="s">
        <v>28</v>
      </c>
      <c r="I62" s="16"/>
      <c r="J62" s="154"/>
      <c r="K62" s="155"/>
      <c r="L62" s="16"/>
      <c r="M62" s="154"/>
      <c r="N62" s="155"/>
      <c r="O62" s="16"/>
      <c r="P62" s="154"/>
      <c r="Q62" s="155"/>
      <c r="R62" s="16"/>
      <c r="S62" s="154"/>
      <c r="T62" s="155"/>
      <c r="U62" s="16"/>
      <c r="V62" s="154"/>
      <c r="W62" s="155"/>
    </row>
    <row r="63" spans="2:23" ht="18" customHeight="1" thickBot="1" x14ac:dyDescent="0.3">
      <c r="B63" s="241"/>
      <c r="C63" s="109"/>
      <c r="D63" s="97"/>
      <c r="E63" s="97"/>
      <c r="F63" s="97"/>
      <c r="G63" s="77"/>
      <c r="H63" s="183"/>
      <c r="I63" s="115" t="e">
        <f>(I62/J62)*100</f>
        <v>#DIV/0!</v>
      </c>
      <c r="J63" s="115"/>
      <c r="K63" s="115"/>
      <c r="L63" s="115" t="e">
        <f>(L62/M62)*100</f>
        <v>#DIV/0!</v>
      </c>
      <c r="M63" s="115"/>
      <c r="N63" s="115"/>
      <c r="O63" s="115" t="e">
        <f>(O62/P62)*100</f>
        <v>#DIV/0!</v>
      </c>
      <c r="P63" s="115"/>
      <c r="Q63" s="115"/>
      <c r="R63" s="115" t="e">
        <f>(R62/S62)*100</f>
        <v>#DIV/0!</v>
      </c>
      <c r="S63" s="115"/>
      <c r="T63" s="115"/>
      <c r="U63" s="115" t="e">
        <f>(U62/V62)*100</f>
        <v>#DIV/0!</v>
      </c>
      <c r="V63" s="115"/>
      <c r="W63" s="115"/>
    </row>
    <row r="64" spans="2:23" ht="18" customHeight="1" x14ac:dyDescent="0.25">
      <c r="B64" s="238" t="s">
        <v>96</v>
      </c>
      <c r="C64" s="109">
        <v>29</v>
      </c>
      <c r="D64" s="97" t="s">
        <v>97</v>
      </c>
      <c r="E64" s="97" t="s">
        <v>98</v>
      </c>
      <c r="F64" s="222" t="s">
        <v>351</v>
      </c>
      <c r="G64" s="71">
        <v>0.8</v>
      </c>
      <c r="H64" s="183" t="s">
        <v>38</v>
      </c>
      <c r="I64" s="16"/>
      <c r="J64" s="154"/>
      <c r="K64" s="155"/>
      <c r="L64" s="16"/>
      <c r="M64" s="154"/>
      <c r="N64" s="155"/>
      <c r="O64" s="16"/>
      <c r="P64" s="154"/>
      <c r="Q64" s="155"/>
      <c r="R64" s="16"/>
      <c r="S64" s="154"/>
      <c r="T64" s="155"/>
      <c r="U64" s="16"/>
      <c r="V64" s="154"/>
      <c r="W64" s="155"/>
    </row>
    <row r="65" spans="2:23" ht="18" customHeight="1" x14ac:dyDescent="0.25">
      <c r="B65" s="239"/>
      <c r="C65" s="109"/>
      <c r="D65" s="97"/>
      <c r="E65" s="97"/>
      <c r="F65" s="97"/>
      <c r="G65" s="66"/>
      <c r="H65" s="183"/>
      <c r="I65" s="115" t="e">
        <f>(I64/J64)*100</f>
        <v>#DIV/0!</v>
      </c>
      <c r="J65" s="115"/>
      <c r="K65" s="115"/>
      <c r="L65" s="115" t="e">
        <f>(L64/M64)*100</f>
        <v>#DIV/0!</v>
      </c>
      <c r="M65" s="115"/>
      <c r="N65" s="115"/>
      <c r="O65" s="115" t="e">
        <f>(O64/P64)*100</f>
        <v>#DIV/0!</v>
      </c>
      <c r="P65" s="115"/>
      <c r="Q65" s="115"/>
      <c r="R65" s="115" t="e">
        <f>(R64/S64)*100</f>
        <v>#DIV/0!</v>
      </c>
      <c r="S65" s="115"/>
      <c r="T65" s="115"/>
      <c r="U65" s="115" t="e">
        <f>(U64/V64)*100</f>
        <v>#DIV/0!</v>
      </c>
      <c r="V65" s="115"/>
      <c r="W65" s="115"/>
    </row>
    <row r="66" spans="2:23" ht="18" customHeight="1" x14ac:dyDescent="0.25">
      <c r="B66" s="239"/>
      <c r="C66" s="109">
        <v>30</v>
      </c>
      <c r="D66" s="97" t="s">
        <v>99</v>
      </c>
      <c r="E66" s="97" t="s">
        <v>100</v>
      </c>
      <c r="F66" s="97" t="s">
        <v>352</v>
      </c>
      <c r="G66" s="77" t="s">
        <v>101</v>
      </c>
      <c r="H66" s="183" t="s">
        <v>28</v>
      </c>
      <c r="I66" s="16"/>
      <c r="J66" s="154"/>
      <c r="K66" s="155"/>
      <c r="L66" s="16"/>
      <c r="M66" s="154"/>
      <c r="N66" s="155"/>
      <c r="O66" s="16"/>
      <c r="P66" s="154"/>
      <c r="Q66" s="155"/>
      <c r="R66" s="16"/>
      <c r="S66" s="154"/>
      <c r="T66" s="155"/>
      <c r="U66" s="16"/>
      <c r="V66" s="154"/>
      <c r="W66" s="155"/>
    </row>
    <row r="67" spans="2:23" ht="18" customHeight="1" x14ac:dyDescent="0.25">
      <c r="B67" s="239"/>
      <c r="C67" s="109"/>
      <c r="D67" s="97"/>
      <c r="E67" s="97"/>
      <c r="F67" s="97"/>
      <c r="G67" s="77"/>
      <c r="H67" s="183"/>
      <c r="I67" s="115" t="e">
        <f>(I66/J66)*100</f>
        <v>#DIV/0!</v>
      </c>
      <c r="J67" s="115"/>
      <c r="K67" s="115"/>
      <c r="L67" s="115" t="e">
        <f>(L66/M66)*100</f>
        <v>#DIV/0!</v>
      </c>
      <c r="M67" s="115"/>
      <c r="N67" s="115"/>
      <c r="O67" s="115" t="e">
        <f>(O66/P66)*100</f>
        <v>#DIV/0!</v>
      </c>
      <c r="P67" s="115"/>
      <c r="Q67" s="115"/>
      <c r="R67" s="115" t="e">
        <f>(R66/S66)*100</f>
        <v>#DIV/0!</v>
      </c>
      <c r="S67" s="115"/>
      <c r="T67" s="115"/>
      <c r="U67" s="115" t="e">
        <f>(U66/V66)*100</f>
        <v>#DIV/0!</v>
      </c>
      <c r="V67" s="115"/>
      <c r="W67" s="115"/>
    </row>
    <row r="68" spans="2:23" ht="18" customHeight="1" x14ac:dyDescent="0.25">
      <c r="B68" s="239"/>
      <c r="C68" s="109">
        <v>31</v>
      </c>
      <c r="D68" s="97" t="s">
        <v>102</v>
      </c>
      <c r="E68" s="97" t="s">
        <v>103</v>
      </c>
      <c r="F68" s="97" t="s">
        <v>353</v>
      </c>
      <c r="G68" s="110" t="s">
        <v>104</v>
      </c>
      <c r="H68" s="183" t="s">
        <v>38</v>
      </c>
      <c r="I68" s="16"/>
      <c r="J68" s="154"/>
      <c r="K68" s="155"/>
      <c r="L68" s="16"/>
      <c r="M68" s="154"/>
      <c r="N68" s="155"/>
      <c r="O68" s="16"/>
      <c r="P68" s="154"/>
      <c r="Q68" s="155"/>
      <c r="R68" s="16"/>
      <c r="S68" s="154"/>
      <c r="T68" s="155"/>
      <c r="U68" s="16"/>
      <c r="V68" s="154"/>
      <c r="W68" s="155"/>
    </row>
    <row r="69" spans="2:23" ht="18" customHeight="1" x14ac:dyDescent="0.25">
      <c r="B69" s="239"/>
      <c r="C69" s="109"/>
      <c r="D69" s="97"/>
      <c r="E69" s="97"/>
      <c r="F69" s="97"/>
      <c r="G69" s="110"/>
      <c r="H69" s="183"/>
      <c r="I69" s="115" t="e">
        <f>(I68/J68)*100</f>
        <v>#DIV/0!</v>
      </c>
      <c r="J69" s="115"/>
      <c r="K69" s="115"/>
      <c r="L69" s="115" t="e">
        <f>(L68/M68)*100</f>
        <v>#DIV/0!</v>
      </c>
      <c r="M69" s="115"/>
      <c r="N69" s="115"/>
      <c r="O69" s="115" t="e">
        <f>(O68/P68)*100</f>
        <v>#DIV/0!</v>
      </c>
      <c r="P69" s="115"/>
      <c r="Q69" s="115"/>
      <c r="R69" s="115" t="e">
        <f>(R68/S68)*100</f>
        <v>#DIV/0!</v>
      </c>
      <c r="S69" s="115"/>
      <c r="T69" s="115"/>
      <c r="U69" s="115" t="e">
        <f>(U68/V68)*100</f>
        <v>#DIV/0!</v>
      </c>
      <c r="V69" s="115"/>
      <c r="W69" s="115"/>
    </row>
    <row r="70" spans="2:23" ht="18" customHeight="1" x14ac:dyDescent="0.25">
      <c r="B70" s="239"/>
      <c r="C70" s="109">
        <v>32</v>
      </c>
      <c r="D70" s="97" t="s">
        <v>105</v>
      </c>
      <c r="E70" s="97" t="s">
        <v>106</v>
      </c>
      <c r="F70" s="97" t="s">
        <v>354</v>
      </c>
      <c r="G70" s="111">
        <v>7</v>
      </c>
      <c r="H70" s="183" t="s">
        <v>38</v>
      </c>
      <c r="I70" s="16"/>
      <c r="J70" s="154"/>
      <c r="K70" s="155"/>
      <c r="L70" s="16"/>
      <c r="M70" s="154"/>
      <c r="N70" s="155"/>
      <c r="O70" s="16"/>
      <c r="P70" s="154"/>
      <c r="Q70" s="155"/>
      <c r="R70" s="16"/>
      <c r="S70" s="154"/>
      <c r="T70" s="155"/>
      <c r="U70" s="16"/>
      <c r="V70" s="154"/>
      <c r="W70" s="155"/>
    </row>
    <row r="71" spans="2:23" ht="18" customHeight="1" x14ac:dyDescent="0.25">
      <c r="B71" s="239"/>
      <c r="C71" s="109"/>
      <c r="D71" s="97"/>
      <c r="E71" s="97"/>
      <c r="F71" s="97"/>
      <c r="G71" s="111"/>
      <c r="H71" s="183"/>
      <c r="I71" s="115" t="e">
        <f>(I70/J70)</f>
        <v>#DIV/0!</v>
      </c>
      <c r="J71" s="115"/>
      <c r="K71" s="115"/>
      <c r="L71" s="115" t="e">
        <f>(L70/M70)</f>
        <v>#DIV/0!</v>
      </c>
      <c r="M71" s="115"/>
      <c r="N71" s="115"/>
      <c r="O71" s="115" t="e">
        <f>(O70/P70)</f>
        <v>#DIV/0!</v>
      </c>
      <c r="P71" s="115"/>
      <c r="Q71" s="115"/>
      <c r="R71" s="115" t="e">
        <f>(R70/S70)</f>
        <v>#DIV/0!</v>
      </c>
      <c r="S71" s="115"/>
      <c r="T71" s="115"/>
      <c r="U71" s="115" t="e">
        <f>(U70/V70)</f>
        <v>#DIV/0!</v>
      </c>
      <c r="V71" s="115"/>
      <c r="W71" s="115"/>
    </row>
    <row r="72" spans="2:23" ht="18" customHeight="1" x14ac:dyDescent="0.25">
      <c r="B72" s="239"/>
      <c r="C72" s="109">
        <v>33</v>
      </c>
      <c r="D72" s="97" t="s">
        <v>303</v>
      </c>
      <c r="E72" s="97" t="s">
        <v>108</v>
      </c>
      <c r="F72" s="97" t="s">
        <v>355</v>
      </c>
      <c r="G72" s="79">
        <v>0.5</v>
      </c>
      <c r="H72" s="183" t="s">
        <v>28</v>
      </c>
      <c r="I72" s="16"/>
      <c r="J72" s="154"/>
      <c r="K72" s="155"/>
      <c r="L72" s="16"/>
      <c r="M72" s="154"/>
      <c r="N72" s="155"/>
      <c r="O72" s="16"/>
      <c r="P72" s="154"/>
      <c r="Q72" s="155"/>
      <c r="R72" s="16"/>
      <c r="S72" s="154"/>
      <c r="T72" s="155"/>
      <c r="U72" s="16"/>
      <c r="V72" s="154"/>
      <c r="W72" s="155"/>
    </row>
    <row r="73" spans="2:23" ht="18" customHeight="1" x14ac:dyDescent="0.25">
      <c r="B73" s="239"/>
      <c r="C73" s="109"/>
      <c r="D73" s="97"/>
      <c r="E73" s="97"/>
      <c r="F73" s="97"/>
      <c r="G73" s="77"/>
      <c r="H73" s="183"/>
      <c r="I73" s="115" t="e">
        <f>(I72/J72)*100</f>
        <v>#DIV/0!</v>
      </c>
      <c r="J73" s="115"/>
      <c r="K73" s="115"/>
      <c r="L73" s="115" t="e">
        <f>(L72/M72)*100</f>
        <v>#DIV/0!</v>
      </c>
      <c r="M73" s="115"/>
      <c r="N73" s="115"/>
      <c r="O73" s="115" t="e">
        <f>(O72/P72)*100</f>
        <v>#DIV/0!</v>
      </c>
      <c r="P73" s="115"/>
      <c r="Q73" s="115"/>
      <c r="R73" s="115" t="e">
        <f>(R72/S72)*100</f>
        <v>#DIV/0!</v>
      </c>
      <c r="S73" s="115"/>
      <c r="T73" s="115"/>
      <c r="U73" s="115" t="e">
        <f>(U72/V72)*100</f>
        <v>#DIV/0!</v>
      </c>
      <c r="V73" s="115"/>
      <c r="W73" s="115"/>
    </row>
    <row r="74" spans="2:23" ht="18" customHeight="1" x14ac:dyDescent="0.25">
      <c r="B74" s="239"/>
      <c r="C74" s="109">
        <v>34</v>
      </c>
      <c r="D74" s="97" t="s">
        <v>304</v>
      </c>
      <c r="E74" s="97" t="s">
        <v>110</v>
      </c>
      <c r="F74" s="97" t="s">
        <v>356</v>
      </c>
      <c r="G74" s="79">
        <v>0.1</v>
      </c>
      <c r="H74" s="183" t="s">
        <v>28</v>
      </c>
      <c r="I74" s="16"/>
      <c r="J74" s="154"/>
      <c r="K74" s="155"/>
      <c r="L74" s="16"/>
      <c r="M74" s="154"/>
      <c r="N74" s="155"/>
      <c r="O74" s="16"/>
      <c r="P74" s="154"/>
      <c r="Q74" s="155"/>
      <c r="R74" s="16"/>
      <c r="S74" s="154"/>
      <c r="T74" s="155"/>
      <c r="U74" s="16"/>
      <c r="V74" s="154"/>
      <c r="W74" s="155"/>
    </row>
    <row r="75" spans="2:23" ht="18" customHeight="1" x14ac:dyDescent="0.25">
      <c r="B75" s="239"/>
      <c r="C75" s="109"/>
      <c r="D75" s="97"/>
      <c r="E75" s="97"/>
      <c r="F75" s="97"/>
      <c r="G75" s="77"/>
      <c r="H75" s="183"/>
      <c r="I75" s="115" t="e">
        <f>(I74/J74)*100</f>
        <v>#DIV/0!</v>
      </c>
      <c r="J75" s="115"/>
      <c r="K75" s="115"/>
      <c r="L75" s="115" t="e">
        <f>(L74/M74)*100</f>
        <v>#DIV/0!</v>
      </c>
      <c r="M75" s="115"/>
      <c r="N75" s="115"/>
      <c r="O75" s="115" t="e">
        <f>(O74/P74)*100</f>
        <v>#DIV/0!</v>
      </c>
      <c r="P75" s="115"/>
      <c r="Q75" s="115"/>
      <c r="R75" s="115" t="e">
        <f>(R74/S74)*100</f>
        <v>#DIV/0!</v>
      </c>
      <c r="S75" s="115"/>
      <c r="T75" s="115"/>
      <c r="U75" s="115" t="e">
        <f>(U74/V74)*100</f>
        <v>#DIV/0!</v>
      </c>
      <c r="V75" s="115"/>
      <c r="W75" s="115"/>
    </row>
    <row r="76" spans="2:23" ht="18" customHeight="1" x14ac:dyDescent="0.25">
      <c r="B76" s="239"/>
      <c r="C76" s="109">
        <v>35</v>
      </c>
      <c r="D76" s="97" t="s">
        <v>111</v>
      </c>
      <c r="E76" s="97" t="s">
        <v>112</v>
      </c>
      <c r="F76" s="97" t="s">
        <v>357</v>
      </c>
      <c r="G76" s="110" t="s">
        <v>113</v>
      </c>
      <c r="H76" s="183" t="s">
        <v>38</v>
      </c>
      <c r="I76" s="16"/>
      <c r="J76" s="154"/>
      <c r="K76" s="155"/>
      <c r="L76" s="16"/>
      <c r="M76" s="154"/>
      <c r="N76" s="155"/>
      <c r="O76" s="16"/>
      <c r="P76" s="154"/>
      <c r="Q76" s="155"/>
      <c r="R76" s="16"/>
      <c r="S76" s="154"/>
      <c r="T76" s="155"/>
      <c r="U76" s="16"/>
      <c r="V76" s="154"/>
      <c r="W76" s="155"/>
    </row>
    <row r="77" spans="2:23" ht="26.25" customHeight="1" x14ac:dyDescent="0.25">
      <c r="B77" s="239"/>
      <c r="C77" s="109"/>
      <c r="D77" s="97"/>
      <c r="E77" s="97"/>
      <c r="F77" s="97"/>
      <c r="G77" s="110"/>
      <c r="H77" s="183"/>
      <c r="I77" s="115" t="e">
        <f t="shared" ref="I77" si="0">(I76/J76)</f>
        <v>#DIV/0!</v>
      </c>
      <c r="J77" s="115"/>
      <c r="K77" s="115"/>
      <c r="L77" s="115" t="e">
        <f t="shared" ref="L77" si="1">(L76/M76)</f>
        <v>#DIV/0!</v>
      </c>
      <c r="M77" s="115"/>
      <c r="N77" s="115"/>
      <c r="O77" s="115" t="e">
        <f t="shared" ref="O77" si="2">(O76/P76)</f>
        <v>#DIV/0!</v>
      </c>
      <c r="P77" s="115"/>
      <c r="Q77" s="115"/>
      <c r="R77" s="115" t="e">
        <f t="shared" ref="R77" si="3">(R76/S76)</f>
        <v>#DIV/0!</v>
      </c>
      <c r="S77" s="115"/>
      <c r="T77" s="115"/>
      <c r="U77" s="115" t="e">
        <f t="shared" ref="U77" si="4">(U76/V76)</f>
        <v>#DIV/0!</v>
      </c>
      <c r="V77" s="115"/>
      <c r="W77" s="115"/>
    </row>
    <row r="78" spans="2:23" ht="18" customHeight="1" x14ac:dyDescent="0.25">
      <c r="B78" s="239"/>
      <c r="C78" s="109">
        <v>36</v>
      </c>
      <c r="D78" s="97" t="s">
        <v>114</v>
      </c>
      <c r="E78" s="97" t="s">
        <v>115</v>
      </c>
      <c r="F78" s="230" t="s">
        <v>358</v>
      </c>
      <c r="G78" s="77" t="s">
        <v>116</v>
      </c>
      <c r="H78" s="183" t="s">
        <v>38</v>
      </c>
      <c r="I78" s="16"/>
      <c r="J78" s="16"/>
      <c r="K78" s="15"/>
      <c r="L78" s="16"/>
      <c r="M78" s="16"/>
      <c r="N78" s="15"/>
      <c r="O78" s="16"/>
      <c r="P78" s="16"/>
      <c r="Q78" s="15"/>
      <c r="R78" s="16"/>
      <c r="S78" s="16"/>
      <c r="T78" s="15"/>
      <c r="U78" s="16"/>
      <c r="V78" s="16"/>
      <c r="W78" s="15"/>
    </row>
    <row r="79" spans="2:23" ht="18" customHeight="1" x14ac:dyDescent="0.25">
      <c r="B79" s="239"/>
      <c r="C79" s="109"/>
      <c r="D79" s="97"/>
      <c r="E79" s="97"/>
      <c r="F79" s="230"/>
      <c r="G79" s="77"/>
      <c r="H79" s="183"/>
      <c r="I79" s="115" t="e">
        <f>(I78*J78)/K78</f>
        <v>#DIV/0!</v>
      </c>
      <c r="J79" s="115"/>
      <c r="K79" s="115"/>
      <c r="L79" s="115" t="e">
        <f>(L78*M78)/N78</f>
        <v>#DIV/0!</v>
      </c>
      <c r="M79" s="115"/>
      <c r="N79" s="115"/>
      <c r="O79" s="115" t="e">
        <f>(O78*P78)/Q78</f>
        <v>#DIV/0!</v>
      </c>
      <c r="P79" s="115"/>
      <c r="Q79" s="115"/>
      <c r="R79" s="115" t="e">
        <f>(R78*S78)/T78</f>
        <v>#DIV/0!</v>
      </c>
      <c r="S79" s="115"/>
      <c r="T79" s="115"/>
      <c r="U79" s="115" t="e">
        <f>(U78*V78)/W78</f>
        <v>#DIV/0!</v>
      </c>
      <c r="V79" s="115"/>
      <c r="W79" s="115"/>
    </row>
    <row r="80" spans="2:23" ht="18" customHeight="1" x14ac:dyDescent="0.25">
      <c r="B80" s="239"/>
      <c r="C80" s="109">
        <v>37</v>
      </c>
      <c r="D80" s="103" t="s">
        <v>117</v>
      </c>
      <c r="E80" s="103" t="s">
        <v>118</v>
      </c>
      <c r="F80" s="103" t="s">
        <v>359</v>
      </c>
      <c r="G80" s="106"/>
      <c r="H80" s="214" t="s">
        <v>38</v>
      </c>
      <c r="I80" s="16"/>
      <c r="J80" s="154"/>
      <c r="K80" s="155"/>
      <c r="L80" s="16"/>
      <c r="M80" s="154"/>
      <c r="N80" s="155"/>
      <c r="O80" s="16"/>
      <c r="P80" s="154"/>
      <c r="Q80" s="155"/>
      <c r="R80" s="16"/>
      <c r="S80" s="154"/>
      <c r="T80" s="155"/>
      <c r="U80" s="16"/>
      <c r="V80" s="154"/>
      <c r="W80" s="155"/>
    </row>
    <row r="81" spans="2:23" ht="18" customHeight="1" thickBot="1" x14ac:dyDescent="0.3">
      <c r="B81" s="239"/>
      <c r="C81" s="109"/>
      <c r="D81" s="103"/>
      <c r="E81" s="103"/>
      <c r="F81" s="103"/>
      <c r="G81" s="106"/>
      <c r="H81" s="214"/>
      <c r="I81" s="115" t="e">
        <f>(I80/J80)*100</f>
        <v>#DIV/0!</v>
      </c>
      <c r="J81" s="115"/>
      <c r="K81" s="115"/>
      <c r="L81" s="115" t="e">
        <f>(L80/M80)*100</f>
        <v>#DIV/0!</v>
      </c>
      <c r="M81" s="115"/>
      <c r="N81" s="115"/>
      <c r="O81" s="115" t="e">
        <f>(O80/P80)*100</f>
        <v>#DIV/0!</v>
      </c>
      <c r="P81" s="115"/>
      <c r="Q81" s="115"/>
      <c r="R81" s="115" t="e">
        <f>(R80/S80)*100</f>
        <v>#DIV/0!</v>
      </c>
      <c r="S81" s="115"/>
      <c r="T81" s="115"/>
      <c r="U81" s="115" t="e">
        <f>(U80/V80)*100</f>
        <v>#DIV/0!</v>
      </c>
      <c r="V81" s="115"/>
      <c r="W81" s="115"/>
    </row>
    <row r="82" spans="2:23" ht="18" customHeight="1" x14ac:dyDescent="0.25">
      <c r="B82" s="235" t="s">
        <v>120</v>
      </c>
      <c r="C82" s="109">
        <v>38</v>
      </c>
      <c r="D82" s="97" t="s">
        <v>305</v>
      </c>
      <c r="E82" s="97" t="s">
        <v>282</v>
      </c>
      <c r="F82" s="222" t="s">
        <v>360</v>
      </c>
      <c r="G82" s="79">
        <v>0.85</v>
      </c>
      <c r="H82" s="183" t="s">
        <v>38</v>
      </c>
      <c r="I82" s="16"/>
      <c r="J82" s="154"/>
      <c r="K82" s="155"/>
      <c r="L82" s="16"/>
      <c r="M82" s="154"/>
      <c r="N82" s="155"/>
      <c r="O82" s="16"/>
      <c r="P82" s="154"/>
      <c r="Q82" s="155"/>
      <c r="R82" s="16"/>
      <c r="S82" s="154"/>
      <c r="T82" s="155"/>
      <c r="U82" s="16"/>
      <c r="V82" s="154"/>
      <c r="W82" s="155"/>
    </row>
    <row r="83" spans="2:23" ht="18" customHeight="1" x14ac:dyDescent="0.25">
      <c r="B83" s="236"/>
      <c r="C83" s="109"/>
      <c r="D83" s="97"/>
      <c r="E83" s="97"/>
      <c r="F83" s="97"/>
      <c r="G83" s="77"/>
      <c r="H83" s="183"/>
      <c r="I83" s="115" t="e">
        <f>(I82/J82)*100</f>
        <v>#DIV/0!</v>
      </c>
      <c r="J83" s="115"/>
      <c r="K83" s="115"/>
      <c r="L83" s="115" t="e">
        <f>(L82/M82)*100</f>
        <v>#DIV/0!</v>
      </c>
      <c r="M83" s="115"/>
      <c r="N83" s="115"/>
      <c r="O83" s="115" t="e">
        <f>(O82/P82)*100</f>
        <v>#DIV/0!</v>
      </c>
      <c r="P83" s="115"/>
      <c r="Q83" s="115"/>
      <c r="R83" s="115" t="e">
        <f>(R82/S82)*100</f>
        <v>#DIV/0!</v>
      </c>
      <c r="S83" s="115"/>
      <c r="T83" s="115"/>
      <c r="U83" s="115" t="e">
        <f>(U82/V82)*100</f>
        <v>#DIV/0!</v>
      </c>
      <c r="V83" s="115"/>
      <c r="W83" s="115"/>
    </row>
    <row r="84" spans="2:23" ht="18" customHeight="1" x14ac:dyDescent="0.25">
      <c r="B84" s="236"/>
      <c r="C84" s="109">
        <v>39</v>
      </c>
      <c r="D84" s="97" t="s">
        <v>123</v>
      </c>
      <c r="E84" s="97" t="s">
        <v>124</v>
      </c>
      <c r="F84" s="97" t="s">
        <v>361</v>
      </c>
      <c r="G84" s="77">
        <v>3</v>
      </c>
      <c r="H84" s="183" t="s">
        <v>28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2:23" ht="18" customHeight="1" x14ac:dyDescent="0.25">
      <c r="B85" s="236"/>
      <c r="C85" s="109"/>
      <c r="D85" s="97"/>
      <c r="E85" s="97"/>
      <c r="F85" s="97"/>
      <c r="G85" s="77"/>
      <c r="H85" s="183"/>
      <c r="I85" s="234" t="e">
        <f>(I84/J84)/K84</f>
        <v>#DIV/0!</v>
      </c>
      <c r="J85" s="234"/>
      <c r="K85" s="234"/>
      <c r="L85" s="234" t="e">
        <f>(L84/M84)/N84</f>
        <v>#DIV/0!</v>
      </c>
      <c r="M85" s="234"/>
      <c r="N85" s="234"/>
      <c r="O85" s="234" t="e">
        <f>(O84/P84)/Q84</f>
        <v>#DIV/0!</v>
      </c>
      <c r="P85" s="234"/>
      <c r="Q85" s="234"/>
      <c r="R85" s="234" t="e">
        <f>(R84/S84)/T84</f>
        <v>#DIV/0!</v>
      </c>
      <c r="S85" s="234"/>
      <c r="T85" s="234"/>
      <c r="U85" s="234" t="e">
        <f>(U84/V84)/W84</f>
        <v>#DIV/0!</v>
      </c>
      <c r="V85" s="234"/>
      <c r="W85" s="234"/>
    </row>
    <row r="86" spans="2:23" ht="18" customHeight="1" x14ac:dyDescent="0.25">
      <c r="B86" s="236"/>
      <c r="C86" s="109">
        <v>40</v>
      </c>
      <c r="D86" s="103" t="s">
        <v>321</v>
      </c>
      <c r="E86" s="103" t="s">
        <v>283</v>
      </c>
      <c r="F86" s="237" t="s">
        <v>362</v>
      </c>
      <c r="G86" s="106"/>
      <c r="H86" s="214" t="s">
        <v>28</v>
      </c>
      <c r="I86" s="16"/>
      <c r="J86" s="154"/>
      <c r="K86" s="155"/>
      <c r="L86" s="16"/>
      <c r="M86" s="154"/>
      <c r="N86" s="155"/>
      <c r="O86" s="16"/>
      <c r="P86" s="154"/>
      <c r="Q86" s="155"/>
      <c r="R86" s="16"/>
      <c r="S86" s="154"/>
      <c r="T86" s="155"/>
      <c r="U86" s="16"/>
      <c r="V86" s="154"/>
      <c r="W86" s="155"/>
    </row>
    <row r="87" spans="2:23" ht="18" customHeight="1" x14ac:dyDescent="0.25">
      <c r="B87" s="236"/>
      <c r="C87" s="109"/>
      <c r="D87" s="103"/>
      <c r="E87" s="103"/>
      <c r="F87" s="237"/>
      <c r="G87" s="106"/>
      <c r="H87" s="214"/>
      <c r="I87" s="115" t="e">
        <f>(I86/J86)*100</f>
        <v>#DIV/0!</v>
      </c>
      <c r="J87" s="115"/>
      <c r="K87" s="115"/>
      <c r="L87" s="115" t="e">
        <f>(L86/M86)*100</f>
        <v>#DIV/0!</v>
      </c>
      <c r="M87" s="115"/>
      <c r="N87" s="115"/>
      <c r="O87" s="115" t="e">
        <f>(O86/P86)*100</f>
        <v>#DIV/0!</v>
      </c>
      <c r="P87" s="115"/>
      <c r="Q87" s="115"/>
      <c r="R87" s="115" t="e">
        <f>(R86/S86)*100</f>
        <v>#DIV/0!</v>
      </c>
      <c r="S87" s="115"/>
      <c r="T87" s="115"/>
      <c r="U87" s="115" t="e">
        <f>(U86/V86)*100</f>
        <v>#DIV/0!</v>
      </c>
      <c r="V87" s="115"/>
      <c r="W87" s="115"/>
    </row>
    <row r="88" spans="2:23" ht="18" customHeight="1" x14ac:dyDescent="0.25">
      <c r="B88" s="236"/>
      <c r="C88" s="109">
        <v>41</v>
      </c>
      <c r="D88" s="97" t="s">
        <v>127</v>
      </c>
      <c r="E88" s="97" t="s">
        <v>128</v>
      </c>
      <c r="F88" s="97" t="s">
        <v>363</v>
      </c>
      <c r="G88" s="71">
        <v>0.4</v>
      </c>
      <c r="H88" s="183" t="s">
        <v>28</v>
      </c>
      <c r="I88" s="16"/>
      <c r="J88" s="154"/>
      <c r="K88" s="155"/>
      <c r="L88" s="16"/>
      <c r="M88" s="154"/>
      <c r="N88" s="155"/>
      <c r="O88" s="16"/>
      <c r="P88" s="154"/>
      <c r="Q88" s="155"/>
      <c r="R88" s="16"/>
      <c r="S88" s="154"/>
      <c r="T88" s="155"/>
      <c r="U88" s="16"/>
      <c r="V88" s="154"/>
      <c r="W88" s="155"/>
    </row>
    <row r="89" spans="2:23" ht="18" customHeight="1" x14ac:dyDescent="0.25">
      <c r="B89" s="236"/>
      <c r="C89" s="109"/>
      <c r="D89" s="97"/>
      <c r="E89" s="97"/>
      <c r="F89" s="97"/>
      <c r="G89" s="66"/>
      <c r="H89" s="183"/>
      <c r="I89" s="115" t="e">
        <f>(I88/J88)*100</f>
        <v>#DIV/0!</v>
      </c>
      <c r="J89" s="115"/>
      <c r="K89" s="115"/>
      <c r="L89" s="115" t="e">
        <f>(L88/M88)*100</f>
        <v>#DIV/0!</v>
      </c>
      <c r="M89" s="115"/>
      <c r="N89" s="115"/>
      <c r="O89" s="115" t="e">
        <f>(O88/P88)*100</f>
        <v>#DIV/0!</v>
      </c>
      <c r="P89" s="115"/>
      <c r="Q89" s="115"/>
      <c r="R89" s="115" t="e">
        <f>(R88/S88)*100</f>
        <v>#DIV/0!</v>
      </c>
      <c r="S89" s="115"/>
      <c r="T89" s="115"/>
      <c r="U89" s="115" t="e">
        <f>(U88/V88)*100</f>
        <v>#DIV/0!</v>
      </c>
      <c r="V89" s="115"/>
      <c r="W89" s="115"/>
    </row>
    <row r="90" spans="2:23" ht="18" customHeight="1" x14ac:dyDescent="0.25">
      <c r="B90" s="236"/>
      <c r="C90" s="109">
        <v>42</v>
      </c>
      <c r="D90" s="97" t="s">
        <v>129</v>
      </c>
      <c r="E90" s="97" t="s">
        <v>130</v>
      </c>
      <c r="F90" s="97" t="s">
        <v>364</v>
      </c>
      <c r="G90" s="79">
        <v>0.3</v>
      </c>
      <c r="H90" s="183" t="s">
        <v>28</v>
      </c>
      <c r="I90" s="16"/>
      <c r="J90" s="154"/>
      <c r="K90" s="155"/>
      <c r="L90" s="16"/>
      <c r="M90" s="154"/>
      <c r="N90" s="155"/>
      <c r="O90" s="16"/>
      <c r="P90" s="154"/>
      <c r="Q90" s="155"/>
      <c r="R90" s="16"/>
      <c r="S90" s="154"/>
      <c r="T90" s="155"/>
      <c r="U90" s="16"/>
      <c r="V90" s="154"/>
      <c r="W90" s="155"/>
    </row>
    <row r="91" spans="2:23" ht="18" customHeight="1" x14ac:dyDescent="0.25">
      <c r="B91" s="236"/>
      <c r="C91" s="109"/>
      <c r="D91" s="97"/>
      <c r="E91" s="97"/>
      <c r="F91" s="97"/>
      <c r="G91" s="77"/>
      <c r="H91" s="183"/>
      <c r="I91" s="115" t="e">
        <f>(I90/J90)*100</f>
        <v>#DIV/0!</v>
      </c>
      <c r="J91" s="115"/>
      <c r="K91" s="115"/>
      <c r="L91" s="115" t="e">
        <f>(L90/M90)*100</f>
        <v>#DIV/0!</v>
      </c>
      <c r="M91" s="115"/>
      <c r="N91" s="115"/>
      <c r="O91" s="115" t="e">
        <f>(O90/P90)*100</f>
        <v>#DIV/0!</v>
      </c>
      <c r="P91" s="115"/>
      <c r="Q91" s="115"/>
      <c r="R91" s="115" t="e">
        <f>(R90/S90)*100</f>
        <v>#DIV/0!</v>
      </c>
      <c r="S91" s="115"/>
      <c r="T91" s="115"/>
      <c r="U91" s="115" t="e">
        <f>(U90/V90)*100</f>
        <v>#DIV/0!</v>
      </c>
      <c r="V91" s="115"/>
      <c r="W91" s="115"/>
    </row>
    <row r="92" spans="2:23" ht="18" customHeight="1" x14ac:dyDescent="0.25">
      <c r="B92" s="236"/>
      <c r="C92" s="109">
        <v>43</v>
      </c>
      <c r="D92" s="97" t="s">
        <v>284</v>
      </c>
      <c r="E92" s="97" t="s">
        <v>285</v>
      </c>
      <c r="F92" s="97" t="s">
        <v>365</v>
      </c>
      <c r="G92" s="77" t="s">
        <v>133</v>
      </c>
      <c r="H92" s="183" t="s">
        <v>28</v>
      </c>
      <c r="I92" s="16"/>
      <c r="J92" s="154"/>
      <c r="K92" s="155"/>
      <c r="L92" s="16"/>
      <c r="M92" s="154"/>
      <c r="N92" s="155"/>
      <c r="O92" s="16"/>
      <c r="P92" s="154"/>
      <c r="Q92" s="155"/>
      <c r="R92" s="16"/>
      <c r="S92" s="154"/>
      <c r="T92" s="155"/>
      <c r="U92" s="16"/>
      <c r="V92" s="154"/>
      <c r="W92" s="155"/>
    </row>
    <row r="93" spans="2:23" ht="18" customHeight="1" x14ac:dyDescent="0.25">
      <c r="B93" s="236"/>
      <c r="C93" s="109"/>
      <c r="D93" s="97"/>
      <c r="E93" s="97"/>
      <c r="F93" s="97"/>
      <c r="G93" s="77"/>
      <c r="H93" s="183"/>
      <c r="I93" s="115" t="e">
        <f>(I92/J92)*100</f>
        <v>#DIV/0!</v>
      </c>
      <c r="J93" s="115"/>
      <c r="K93" s="115"/>
      <c r="L93" s="115" t="e">
        <f>(L92/M92)*100</f>
        <v>#DIV/0!</v>
      </c>
      <c r="M93" s="115"/>
      <c r="N93" s="115"/>
      <c r="O93" s="115" t="e">
        <f>(O92/P92)*100</f>
        <v>#DIV/0!</v>
      </c>
      <c r="P93" s="115"/>
      <c r="Q93" s="115"/>
      <c r="R93" s="115" t="e">
        <f>(R92/S92)*100</f>
        <v>#DIV/0!</v>
      </c>
      <c r="S93" s="115"/>
      <c r="T93" s="115"/>
      <c r="U93" s="115" t="e">
        <f>(U92/V92)*100</f>
        <v>#DIV/0!</v>
      </c>
      <c r="V93" s="115"/>
      <c r="W93" s="115"/>
    </row>
    <row r="94" spans="2:23" ht="18" customHeight="1" x14ac:dyDescent="0.25">
      <c r="B94" s="236"/>
      <c r="C94" s="109">
        <v>44</v>
      </c>
      <c r="D94" s="97" t="s">
        <v>134</v>
      </c>
      <c r="E94" s="97" t="s">
        <v>135</v>
      </c>
      <c r="F94" s="97" t="s">
        <v>366</v>
      </c>
      <c r="G94" s="79">
        <v>0.27</v>
      </c>
      <c r="H94" s="183" t="s">
        <v>28</v>
      </c>
      <c r="I94" s="16"/>
      <c r="J94" s="154"/>
      <c r="K94" s="155"/>
      <c r="L94" s="16"/>
      <c r="M94" s="154"/>
      <c r="N94" s="155"/>
      <c r="O94" s="16"/>
      <c r="P94" s="154"/>
      <c r="Q94" s="155"/>
      <c r="R94" s="16"/>
      <c r="S94" s="154"/>
      <c r="T94" s="155"/>
      <c r="U94" s="16"/>
      <c r="V94" s="154"/>
      <c r="W94" s="155"/>
    </row>
    <row r="95" spans="2:23" ht="18" customHeight="1" x14ac:dyDescent="0.25">
      <c r="B95" s="236"/>
      <c r="C95" s="109"/>
      <c r="D95" s="97"/>
      <c r="E95" s="97"/>
      <c r="F95" s="97"/>
      <c r="G95" s="77"/>
      <c r="H95" s="183"/>
      <c r="I95" s="115" t="e">
        <f>(I94/J94)*100</f>
        <v>#DIV/0!</v>
      </c>
      <c r="J95" s="115"/>
      <c r="K95" s="115"/>
      <c r="L95" s="115" t="e">
        <f>(L94/M94)*100</f>
        <v>#DIV/0!</v>
      </c>
      <c r="M95" s="115"/>
      <c r="N95" s="115"/>
      <c r="O95" s="115" t="e">
        <f>(O94/P94)*100</f>
        <v>#DIV/0!</v>
      </c>
      <c r="P95" s="115"/>
      <c r="Q95" s="115"/>
      <c r="R95" s="115" t="e">
        <f>(R94/S94)*100</f>
        <v>#DIV/0!</v>
      </c>
      <c r="S95" s="115"/>
      <c r="T95" s="115"/>
      <c r="U95" s="115" t="e">
        <f>(U94/V94)*100</f>
        <v>#DIV/0!</v>
      </c>
      <c r="V95" s="115"/>
      <c r="W95" s="115"/>
    </row>
    <row r="96" spans="2:23" ht="18" customHeight="1" x14ac:dyDescent="0.25">
      <c r="B96" s="236"/>
      <c r="C96" s="109">
        <v>45</v>
      </c>
      <c r="D96" s="103" t="s">
        <v>136</v>
      </c>
      <c r="E96" s="103" t="s">
        <v>137</v>
      </c>
      <c r="F96" s="103" t="s">
        <v>367</v>
      </c>
      <c r="G96" s="66" t="s">
        <v>281</v>
      </c>
      <c r="H96" s="214" t="s">
        <v>28</v>
      </c>
      <c r="I96" s="16"/>
      <c r="J96" s="154"/>
      <c r="K96" s="155"/>
      <c r="L96" s="16"/>
      <c r="M96" s="154"/>
      <c r="N96" s="155"/>
      <c r="O96" s="16"/>
      <c r="P96" s="154"/>
      <c r="Q96" s="155"/>
      <c r="R96" s="16"/>
      <c r="S96" s="154"/>
      <c r="T96" s="155"/>
      <c r="U96" s="16"/>
      <c r="V96" s="154"/>
      <c r="W96" s="155"/>
    </row>
    <row r="97" spans="2:23" ht="18" customHeight="1" x14ac:dyDescent="0.25">
      <c r="B97" s="236"/>
      <c r="C97" s="109"/>
      <c r="D97" s="103"/>
      <c r="E97" s="103"/>
      <c r="F97" s="103"/>
      <c r="G97" s="66"/>
      <c r="H97" s="214"/>
      <c r="I97" s="115" t="e">
        <f>(I96/J96)*100</f>
        <v>#DIV/0!</v>
      </c>
      <c r="J97" s="115"/>
      <c r="K97" s="115"/>
      <c r="L97" s="115" t="e">
        <f>(L96/M96)*100</f>
        <v>#DIV/0!</v>
      </c>
      <c r="M97" s="115"/>
      <c r="N97" s="115"/>
      <c r="O97" s="115" t="e">
        <f>(O96/P96)*100</f>
        <v>#DIV/0!</v>
      </c>
      <c r="P97" s="115"/>
      <c r="Q97" s="115"/>
      <c r="R97" s="115" t="e">
        <f>(R96/S96)*100</f>
        <v>#DIV/0!</v>
      </c>
      <c r="S97" s="115"/>
      <c r="T97" s="115"/>
      <c r="U97" s="115" t="e">
        <f>(U96/V96)*100</f>
        <v>#DIV/0!</v>
      </c>
      <c r="V97" s="115"/>
      <c r="W97" s="115"/>
    </row>
    <row r="98" spans="2:23" ht="18" customHeight="1" x14ac:dyDescent="0.25">
      <c r="B98" s="236"/>
      <c r="C98" s="109">
        <v>46</v>
      </c>
      <c r="D98" s="103" t="s">
        <v>138</v>
      </c>
      <c r="E98" s="103" t="s">
        <v>139</v>
      </c>
      <c r="F98" s="103" t="s">
        <v>368</v>
      </c>
      <c r="G98" s="66" t="s">
        <v>281</v>
      </c>
      <c r="H98" s="214" t="s">
        <v>28</v>
      </c>
      <c r="I98" s="16"/>
      <c r="J98" s="154"/>
      <c r="K98" s="155"/>
      <c r="L98" s="16"/>
      <c r="M98" s="154"/>
      <c r="N98" s="155"/>
      <c r="O98" s="16"/>
      <c r="P98" s="154"/>
      <c r="Q98" s="155"/>
      <c r="R98" s="16"/>
      <c r="S98" s="154"/>
      <c r="T98" s="155"/>
      <c r="U98" s="16"/>
      <c r="V98" s="154"/>
      <c r="W98" s="155"/>
    </row>
    <row r="99" spans="2:23" ht="18" customHeight="1" thickBot="1" x14ac:dyDescent="0.3">
      <c r="B99" s="236"/>
      <c r="C99" s="109"/>
      <c r="D99" s="103"/>
      <c r="E99" s="103"/>
      <c r="F99" s="233"/>
      <c r="G99" s="66"/>
      <c r="H99" s="214"/>
      <c r="I99" s="115" t="e">
        <f>(I98/J98)*100</f>
        <v>#DIV/0!</v>
      </c>
      <c r="J99" s="115"/>
      <c r="K99" s="115"/>
      <c r="L99" s="115" t="e">
        <f>(L98/M98)*100</f>
        <v>#DIV/0!</v>
      </c>
      <c r="M99" s="115"/>
      <c r="N99" s="115"/>
      <c r="O99" s="115" t="e">
        <f>(O98/P98)*100</f>
        <v>#DIV/0!</v>
      </c>
      <c r="P99" s="115"/>
      <c r="Q99" s="115"/>
      <c r="R99" s="115" t="e">
        <f>(R98/S98)*100</f>
        <v>#DIV/0!</v>
      </c>
      <c r="S99" s="115"/>
      <c r="T99" s="115"/>
      <c r="U99" s="115" t="e">
        <f>(U98/V98)*100</f>
        <v>#DIV/0!</v>
      </c>
      <c r="V99" s="115"/>
      <c r="W99" s="115"/>
    </row>
    <row r="100" spans="2:23" ht="18" customHeight="1" x14ac:dyDescent="0.25">
      <c r="B100" s="236"/>
      <c r="C100" s="109">
        <v>47</v>
      </c>
      <c r="D100" s="181" t="s">
        <v>140</v>
      </c>
      <c r="E100" s="181" t="s">
        <v>141</v>
      </c>
      <c r="F100" s="231" t="s">
        <v>369</v>
      </c>
      <c r="G100" s="66" t="s">
        <v>281</v>
      </c>
      <c r="H100" s="214" t="s">
        <v>38</v>
      </c>
      <c r="I100" s="16"/>
      <c r="J100" s="154"/>
      <c r="K100" s="155"/>
      <c r="L100" s="16"/>
      <c r="M100" s="154"/>
      <c r="N100" s="155"/>
      <c r="O100" s="16"/>
      <c r="P100" s="154"/>
      <c r="Q100" s="155"/>
      <c r="R100" s="16"/>
      <c r="S100" s="154"/>
      <c r="T100" s="155"/>
      <c r="U100" s="16"/>
      <c r="V100" s="154"/>
      <c r="W100" s="155"/>
    </row>
    <row r="101" spans="2:23" ht="18" customHeight="1" thickBot="1" x14ac:dyDescent="0.3">
      <c r="B101" s="236"/>
      <c r="C101" s="109"/>
      <c r="D101" s="181"/>
      <c r="E101" s="181"/>
      <c r="F101" s="232"/>
      <c r="G101" s="66"/>
      <c r="H101" s="214"/>
      <c r="I101" s="115" t="e">
        <f>(I100/J100)*100</f>
        <v>#DIV/0!</v>
      </c>
      <c r="J101" s="115"/>
      <c r="K101" s="115"/>
      <c r="L101" s="115" t="e">
        <f>(L100/M100)*100</f>
        <v>#DIV/0!</v>
      </c>
      <c r="M101" s="115"/>
      <c r="N101" s="115"/>
      <c r="O101" s="115" t="e">
        <f>(O100/P100)*100</f>
        <v>#DIV/0!</v>
      </c>
      <c r="P101" s="115"/>
      <c r="Q101" s="115"/>
      <c r="R101" s="115" t="e">
        <f>(R100/S100)*100</f>
        <v>#DIV/0!</v>
      </c>
      <c r="S101" s="115"/>
      <c r="T101" s="115"/>
      <c r="U101" s="115" t="e">
        <f>(U100/V100)*100</f>
        <v>#DIV/0!</v>
      </c>
      <c r="V101" s="115"/>
      <c r="W101" s="115"/>
    </row>
    <row r="102" spans="2:23" ht="18" customHeight="1" x14ac:dyDescent="0.25">
      <c r="B102" s="236"/>
      <c r="C102" s="109">
        <v>48</v>
      </c>
      <c r="D102" s="103" t="s">
        <v>142</v>
      </c>
      <c r="E102" s="103" t="s">
        <v>143</v>
      </c>
      <c r="F102" s="231" t="s">
        <v>370</v>
      </c>
      <c r="G102" s="66" t="s">
        <v>281</v>
      </c>
      <c r="H102" s="214" t="s">
        <v>38</v>
      </c>
      <c r="I102" s="16"/>
      <c r="J102" s="154"/>
      <c r="K102" s="155"/>
      <c r="L102" s="16"/>
      <c r="M102" s="154"/>
      <c r="N102" s="155"/>
      <c r="O102" s="16"/>
      <c r="P102" s="154"/>
      <c r="Q102" s="155"/>
      <c r="R102" s="16"/>
      <c r="S102" s="154"/>
      <c r="T102" s="155"/>
      <c r="U102" s="16"/>
      <c r="V102" s="154"/>
      <c r="W102" s="155"/>
    </row>
    <row r="103" spans="2:23" ht="18" customHeight="1" x14ac:dyDescent="0.25">
      <c r="B103" s="236"/>
      <c r="C103" s="109"/>
      <c r="D103" s="103"/>
      <c r="E103" s="103"/>
      <c r="F103" s="230"/>
      <c r="G103" s="66"/>
      <c r="H103" s="214"/>
      <c r="I103" s="115" t="e">
        <f>(I102/J102)*100</f>
        <v>#DIV/0!</v>
      </c>
      <c r="J103" s="115"/>
      <c r="K103" s="115"/>
      <c r="L103" s="115" t="e">
        <f>(L102/M102)*100</f>
        <v>#DIV/0!</v>
      </c>
      <c r="M103" s="115"/>
      <c r="N103" s="115"/>
      <c r="O103" s="115" t="e">
        <f>(O102/P102)*100</f>
        <v>#DIV/0!</v>
      </c>
      <c r="P103" s="115"/>
      <c r="Q103" s="115"/>
      <c r="R103" s="115" t="e">
        <f>(R102/S102)*100</f>
        <v>#DIV/0!</v>
      </c>
      <c r="S103" s="115"/>
      <c r="T103" s="115"/>
      <c r="U103" s="115" t="e">
        <f>(U102/V102)*100</f>
        <v>#DIV/0!</v>
      </c>
      <c r="V103" s="115"/>
      <c r="W103" s="115"/>
    </row>
    <row r="104" spans="2:23" ht="18" customHeight="1" x14ac:dyDescent="0.25">
      <c r="B104" s="236"/>
      <c r="C104" s="109">
        <v>49</v>
      </c>
      <c r="D104" s="103" t="s">
        <v>144</v>
      </c>
      <c r="E104" s="103" t="s">
        <v>145</v>
      </c>
      <c r="F104" s="103" t="s">
        <v>371</v>
      </c>
      <c r="G104" s="66" t="s">
        <v>133</v>
      </c>
      <c r="H104" s="214" t="s">
        <v>28</v>
      </c>
      <c r="I104" s="16"/>
      <c r="J104" s="154"/>
      <c r="K104" s="155"/>
      <c r="L104" s="16"/>
      <c r="M104" s="154"/>
      <c r="N104" s="155"/>
      <c r="O104" s="16"/>
      <c r="P104" s="154"/>
      <c r="Q104" s="155"/>
      <c r="R104" s="16"/>
      <c r="S104" s="154"/>
      <c r="T104" s="155"/>
      <c r="U104" s="16"/>
      <c r="V104" s="154"/>
      <c r="W104" s="155"/>
    </row>
    <row r="105" spans="2:23" ht="18" customHeight="1" x14ac:dyDescent="0.25">
      <c r="B105" s="236"/>
      <c r="C105" s="109"/>
      <c r="D105" s="103"/>
      <c r="E105" s="103"/>
      <c r="F105" s="103"/>
      <c r="G105" s="66"/>
      <c r="H105" s="214"/>
      <c r="I105" s="115" t="e">
        <f>(I104/J104)*100</f>
        <v>#DIV/0!</v>
      </c>
      <c r="J105" s="115"/>
      <c r="K105" s="115"/>
      <c r="L105" s="115" t="e">
        <f>(L104/M104)*100</f>
        <v>#DIV/0!</v>
      </c>
      <c r="M105" s="115"/>
      <c r="N105" s="115"/>
      <c r="O105" s="115" t="e">
        <f>(O104/P104)*100</f>
        <v>#DIV/0!</v>
      </c>
      <c r="P105" s="115"/>
      <c r="Q105" s="115"/>
      <c r="R105" s="115" t="e">
        <f>(R104/S104)*100</f>
        <v>#DIV/0!</v>
      </c>
      <c r="S105" s="115"/>
      <c r="T105" s="115"/>
      <c r="U105" s="115" t="e">
        <f>(U104/V104)*100</f>
        <v>#DIV/0!</v>
      </c>
      <c r="V105" s="115"/>
      <c r="W105" s="115"/>
    </row>
    <row r="106" spans="2:23" ht="18" customHeight="1" x14ac:dyDescent="0.25">
      <c r="B106" s="236"/>
      <c r="C106" s="109">
        <v>50</v>
      </c>
      <c r="D106" s="103" t="s">
        <v>146</v>
      </c>
      <c r="E106" s="103" t="s">
        <v>147</v>
      </c>
      <c r="F106" s="230" t="s">
        <v>372</v>
      </c>
      <c r="G106" s="66" t="s">
        <v>27</v>
      </c>
      <c r="H106" s="214" t="s">
        <v>28</v>
      </c>
      <c r="I106" s="16"/>
      <c r="J106" s="154"/>
      <c r="K106" s="155"/>
      <c r="L106" s="16"/>
      <c r="M106" s="154"/>
      <c r="N106" s="155"/>
      <c r="O106" s="16"/>
      <c r="P106" s="154"/>
      <c r="Q106" s="155"/>
      <c r="R106" s="16"/>
      <c r="S106" s="154"/>
      <c r="T106" s="155"/>
      <c r="U106" s="16"/>
      <c r="V106" s="154"/>
      <c r="W106" s="155"/>
    </row>
    <row r="107" spans="2:23" ht="18" customHeight="1" thickBot="1" x14ac:dyDescent="0.3">
      <c r="B107" s="236"/>
      <c r="C107" s="109"/>
      <c r="D107" s="103"/>
      <c r="E107" s="103"/>
      <c r="F107" s="230"/>
      <c r="G107" s="66"/>
      <c r="H107" s="214"/>
      <c r="I107" s="115" t="e">
        <f>(I106/J106)*100</f>
        <v>#DIV/0!</v>
      </c>
      <c r="J107" s="115"/>
      <c r="K107" s="115"/>
      <c r="L107" s="115" t="e">
        <f>(L106/M106)*100</f>
        <v>#DIV/0!</v>
      </c>
      <c r="M107" s="115"/>
      <c r="N107" s="115"/>
      <c r="O107" s="115" t="e">
        <f>(O106/P106)*100</f>
        <v>#DIV/0!</v>
      </c>
      <c r="P107" s="115"/>
      <c r="Q107" s="115"/>
      <c r="R107" s="115" t="e">
        <f>(R106/S106)*100</f>
        <v>#DIV/0!</v>
      </c>
      <c r="S107" s="115"/>
      <c r="T107" s="115"/>
      <c r="U107" s="115" t="e">
        <f>(U106/V106)*100</f>
        <v>#DIV/0!</v>
      </c>
      <c r="V107" s="115"/>
      <c r="W107" s="115"/>
    </row>
    <row r="108" spans="2:23" ht="18" customHeight="1" x14ac:dyDescent="0.25">
      <c r="B108" s="223" t="s">
        <v>277</v>
      </c>
      <c r="C108" s="109">
        <v>51</v>
      </c>
      <c r="D108" s="103" t="s">
        <v>262</v>
      </c>
      <c r="E108" s="103" t="s">
        <v>263</v>
      </c>
      <c r="F108" s="228" t="s">
        <v>373</v>
      </c>
      <c r="G108" s="66" t="s">
        <v>281</v>
      </c>
      <c r="H108" s="214" t="s">
        <v>28</v>
      </c>
      <c r="I108" s="16"/>
      <c r="J108" s="154"/>
      <c r="K108" s="155"/>
      <c r="L108" s="16"/>
      <c r="M108" s="154"/>
      <c r="N108" s="155"/>
      <c r="O108" s="16"/>
      <c r="P108" s="154"/>
      <c r="Q108" s="155"/>
      <c r="R108" s="16"/>
      <c r="S108" s="154"/>
      <c r="T108" s="155"/>
      <c r="U108" s="16"/>
      <c r="V108" s="154"/>
      <c r="W108" s="155"/>
    </row>
    <row r="109" spans="2:23" ht="18" customHeight="1" x14ac:dyDescent="0.25">
      <c r="B109" s="224"/>
      <c r="C109" s="109"/>
      <c r="D109" s="103"/>
      <c r="E109" s="103"/>
      <c r="F109" s="229"/>
      <c r="G109" s="66"/>
      <c r="H109" s="214"/>
      <c r="I109" s="115" t="e">
        <f>(I108/J108)*100</f>
        <v>#DIV/0!</v>
      </c>
      <c r="J109" s="115"/>
      <c r="K109" s="115"/>
      <c r="L109" s="115" t="e">
        <f>(L108/M108)*100</f>
        <v>#DIV/0!</v>
      </c>
      <c r="M109" s="115"/>
      <c r="N109" s="115"/>
      <c r="O109" s="115" t="e">
        <f>(O108/P108)*100</f>
        <v>#DIV/0!</v>
      </c>
      <c r="P109" s="115"/>
      <c r="Q109" s="115"/>
      <c r="R109" s="115" t="e">
        <f>(R108/S108)*100</f>
        <v>#DIV/0!</v>
      </c>
      <c r="S109" s="115"/>
      <c r="T109" s="115"/>
      <c r="U109" s="115" t="e">
        <f>(U108/V108)*100</f>
        <v>#DIV/0!</v>
      </c>
      <c r="V109" s="115"/>
      <c r="W109" s="115"/>
    </row>
    <row r="110" spans="2:23" ht="18" customHeight="1" x14ac:dyDescent="0.25">
      <c r="B110" s="224"/>
      <c r="C110" s="109">
        <v>52</v>
      </c>
      <c r="D110" s="103" t="s">
        <v>264</v>
      </c>
      <c r="E110" s="103" t="s">
        <v>265</v>
      </c>
      <c r="F110" s="226" t="s">
        <v>374</v>
      </c>
      <c r="G110" s="71">
        <v>1</v>
      </c>
      <c r="H110" s="214" t="s">
        <v>28</v>
      </c>
      <c r="I110" s="16"/>
      <c r="J110" s="154"/>
      <c r="K110" s="155"/>
      <c r="L110" s="16"/>
      <c r="M110" s="154"/>
      <c r="N110" s="155"/>
      <c r="O110" s="16"/>
      <c r="P110" s="154"/>
      <c r="Q110" s="155"/>
      <c r="R110" s="16"/>
      <c r="S110" s="154"/>
      <c r="T110" s="155"/>
      <c r="U110" s="16"/>
      <c r="V110" s="154"/>
      <c r="W110" s="155"/>
    </row>
    <row r="111" spans="2:23" ht="18" customHeight="1" x14ac:dyDescent="0.25">
      <c r="B111" s="224"/>
      <c r="C111" s="109"/>
      <c r="D111" s="103"/>
      <c r="E111" s="103"/>
      <c r="F111" s="227"/>
      <c r="G111" s="66"/>
      <c r="H111" s="214"/>
      <c r="I111" s="115" t="e">
        <f>(I110/J110)*100</f>
        <v>#DIV/0!</v>
      </c>
      <c r="J111" s="115"/>
      <c r="K111" s="115"/>
      <c r="L111" s="115" t="e">
        <f>(L110/M110)*100</f>
        <v>#DIV/0!</v>
      </c>
      <c r="M111" s="115"/>
      <c r="N111" s="115"/>
      <c r="O111" s="115" t="e">
        <f>(O110/P110)*100</f>
        <v>#DIV/0!</v>
      </c>
      <c r="P111" s="115"/>
      <c r="Q111" s="115"/>
      <c r="R111" s="115" t="e">
        <f>(R110/S110)*100</f>
        <v>#DIV/0!</v>
      </c>
      <c r="S111" s="115"/>
      <c r="T111" s="115"/>
      <c r="U111" s="115" t="e">
        <f>(U110/V110)*100</f>
        <v>#DIV/0!</v>
      </c>
      <c r="V111" s="115"/>
      <c r="W111" s="115"/>
    </row>
    <row r="112" spans="2:23" ht="18" customHeight="1" x14ac:dyDescent="0.25">
      <c r="B112" s="224"/>
      <c r="C112" s="109">
        <v>53</v>
      </c>
      <c r="D112" s="103" t="s">
        <v>266</v>
      </c>
      <c r="E112" s="103" t="s">
        <v>267</v>
      </c>
      <c r="F112" s="226" t="s">
        <v>375</v>
      </c>
      <c r="G112" s="66" t="s">
        <v>281</v>
      </c>
      <c r="H112" s="214" t="s">
        <v>28</v>
      </c>
      <c r="I112" s="16"/>
      <c r="J112" s="154"/>
      <c r="K112" s="155"/>
      <c r="L112" s="16"/>
      <c r="M112" s="154"/>
      <c r="N112" s="155"/>
      <c r="O112" s="16"/>
      <c r="P112" s="154"/>
      <c r="Q112" s="155"/>
      <c r="R112" s="16"/>
      <c r="S112" s="154"/>
      <c r="T112" s="155"/>
      <c r="U112" s="16"/>
      <c r="V112" s="154"/>
      <c r="W112" s="155"/>
    </row>
    <row r="113" spans="2:23" ht="18" customHeight="1" x14ac:dyDescent="0.25">
      <c r="B113" s="224"/>
      <c r="C113" s="109"/>
      <c r="D113" s="103"/>
      <c r="E113" s="103"/>
      <c r="F113" s="227"/>
      <c r="G113" s="66"/>
      <c r="H113" s="214"/>
      <c r="I113" s="115" t="e">
        <f>(I112/J112)*100</f>
        <v>#DIV/0!</v>
      </c>
      <c r="J113" s="115"/>
      <c r="K113" s="115"/>
      <c r="L113" s="115" t="e">
        <f>(L112/M112)*100</f>
        <v>#DIV/0!</v>
      </c>
      <c r="M113" s="115"/>
      <c r="N113" s="115"/>
      <c r="O113" s="115" t="e">
        <f>(O112/P112)*100</f>
        <v>#DIV/0!</v>
      </c>
      <c r="P113" s="115"/>
      <c r="Q113" s="115"/>
      <c r="R113" s="115" t="e">
        <f>(R112/S112)*100</f>
        <v>#DIV/0!</v>
      </c>
      <c r="S113" s="115"/>
      <c r="T113" s="115"/>
      <c r="U113" s="115" t="e">
        <f>(U112/V112)*100</f>
        <v>#DIV/0!</v>
      </c>
      <c r="V113" s="115"/>
      <c r="W113" s="115"/>
    </row>
    <row r="114" spans="2:23" ht="18" customHeight="1" x14ac:dyDescent="0.25">
      <c r="B114" s="224"/>
      <c r="C114" s="109">
        <v>54</v>
      </c>
      <c r="D114" s="103" t="s">
        <v>268</v>
      </c>
      <c r="E114" s="103" t="s">
        <v>269</v>
      </c>
      <c r="F114" s="226" t="s">
        <v>376</v>
      </c>
      <c r="G114" s="66" t="s">
        <v>45</v>
      </c>
      <c r="H114" s="214" t="s">
        <v>28</v>
      </c>
      <c r="I114" s="16"/>
      <c r="J114" s="154"/>
      <c r="K114" s="155"/>
      <c r="L114" s="16"/>
      <c r="M114" s="154"/>
      <c r="N114" s="155"/>
      <c r="O114" s="16"/>
      <c r="P114" s="154"/>
      <c r="Q114" s="155"/>
      <c r="R114" s="16"/>
      <c r="S114" s="154"/>
      <c r="T114" s="155"/>
      <c r="U114" s="16"/>
      <c r="V114" s="154"/>
      <c r="W114" s="155"/>
    </row>
    <row r="115" spans="2:23" ht="18" customHeight="1" x14ac:dyDescent="0.25">
      <c r="B115" s="224"/>
      <c r="C115" s="109"/>
      <c r="D115" s="103"/>
      <c r="E115" s="103"/>
      <c r="F115" s="227"/>
      <c r="G115" s="66"/>
      <c r="H115" s="214"/>
      <c r="I115" s="115" t="e">
        <f>(I114/J114)*100</f>
        <v>#DIV/0!</v>
      </c>
      <c r="J115" s="115"/>
      <c r="K115" s="115"/>
      <c r="L115" s="115" t="e">
        <f>(L114/M114)*100</f>
        <v>#DIV/0!</v>
      </c>
      <c r="M115" s="115"/>
      <c r="N115" s="115"/>
      <c r="O115" s="115" t="e">
        <f>(O114/P114)*100</f>
        <v>#DIV/0!</v>
      </c>
      <c r="P115" s="115"/>
      <c r="Q115" s="115"/>
      <c r="R115" s="115" t="e">
        <f>(R114/S114)*100</f>
        <v>#DIV/0!</v>
      </c>
      <c r="S115" s="115"/>
      <c r="T115" s="115"/>
      <c r="U115" s="115" t="e">
        <f>(U114/V114)*100</f>
        <v>#DIV/0!</v>
      </c>
      <c r="V115" s="115"/>
      <c r="W115" s="115"/>
    </row>
    <row r="116" spans="2:23" ht="18" customHeight="1" x14ac:dyDescent="0.25">
      <c r="B116" s="224"/>
      <c r="C116" s="109">
        <v>55</v>
      </c>
      <c r="D116" s="103" t="s">
        <v>270</v>
      </c>
      <c r="E116" s="103" t="s">
        <v>271</v>
      </c>
      <c r="F116" s="226" t="s">
        <v>377</v>
      </c>
      <c r="G116" s="106"/>
      <c r="H116" s="214" t="s">
        <v>28</v>
      </c>
      <c r="I116" s="169"/>
      <c r="J116" s="170"/>
      <c r="K116" s="171"/>
      <c r="L116" s="169"/>
      <c r="M116" s="170"/>
      <c r="N116" s="171"/>
      <c r="O116" s="169"/>
      <c r="P116" s="170"/>
      <c r="Q116" s="171"/>
      <c r="R116" s="169"/>
      <c r="S116" s="170"/>
      <c r="T116" s="171"/>
      <c r="U116" s="169"/>
      <c r="V116" s="170"/>
      <c r="W116" s="171"/>
    </row>
    <row r="117" spans="2:23" ht="18" customHeight="1" thickBot="1" x14ac:dyDescent="0.3">
      <c r="B117" s="225"/>
      <c r="C117" s="109"/>
      <c r="D117" s="103"/>
      <c r="E117" s="103"/>
      <c r="F117" s="227"/>
      <c r="G117" s="106"/>
      <c r="H117" s="214"/>
      <c r="I117" s="172"/>
      <c r="J117" s="173"/>
      <c r="K117" s="174"/>
      <c r="L117" s="172"/>
      <c r="M117" s="173"/>
      <c r="N117" s="174"/>
      <c r="O117" s="172"/>
      <c r="P117" s="173"/>
      <c r="Q117" s="174"/>
      <c r="R117" s="172"/>
      <c r="S117" s="173"/>
      <c r="T117" s="174"/>
      <c r="U117" s="172"/>
      <c r="V117" s="173"/>
      <c r="W117" s="174"/>
    </row>
    <row r="118" spans="2:23" ht="18" customHeight="1" x14ac:dyDescent="0.25">
      <c r="B118" s="219" t="s">
        <v>149</v>
      </c>
      <c r="C118" s="109">
        <v>56</v>
      </c>
      <c r="D118" s="97" t="s">
        <v>306</v>
      </c>
      <c r="E118" s="97" t="s">
        <v>286</v>
      </c>
      <c r="F118" s="222" t="s">
        <v>378</v>
      </c>
      <c r="G118" s="79">
        <v>1</v>
      </c>
      <c r="H118" s="183" t="s">
        <v>28</v>
      </c>
      <c r="I118" s="16"/>
      <c r="J118" s="154"/>
      <c r="K118" s="155"/>
      <c r="L118" s="16"/>
      <c r="M118" s="154"/>
      <c r="N118" s="155"/>
      <c r="O118" s="16"/>
      <c r="P118" s="154"/>
      <c r="Q118" s="155"/>
      <c r="R118" s="16"/>
      <c r="S118" s="154"/>
      <c r="T118" s="155"/>
      <c r="U118" s="16"/>
      <c r="V118" s="154"/>
      <c r="W118" s="155"/>
    </row>
    <row r="119" spans="2:23" ht="18" customHeight="1" x14ac:dyDescent="0.25">
      <c r="B119" s="220"/>
      <c r="C119" s="109"/>
      <c r="D119" s="97"/>
      <c r="E119" s="97"/>
      <c r="F119" s="97"/>
      <c r="G119" s="77"/>
      <c r="H119" s="183"/>
      <c r="I119" s="115" t="e">
        <f>(I118/J118)*100</f>
        <v>#DIV/0!</v>
      </c>
      <c r="J119" s="115"/>
      <c r="K119" s="115"/>
      <c r="L119" s="115" t="e">
        <f>(L118/M118)*100</f>
        <v>#DIV/0!</v>
      </c>
      <c r="M119" s="115"/>
      <c r="N119" s="115"/>
      <c r="O119" s="115" t="e">
        <f>(O118/P118)*100</f>
        <v>#DIV/0!</v>
      </c>
      <c r="P119" s="115"/>
      <c r="Q119" s="115"/>
      <c r="R119" s="115" t="e">
        <f>(R118/S118)*100</f>
        <v>#DIV/0!</v>
      </c>
      <c r="S119" s="115"/>
      <c r="T119" s="115"/>
      <c r="U119" s="115" t="e">
        <f>(U118/V118)*100</f>
        <v>#DIV/0!</v>
      </c>
      <c r="V119" s="115"/>
      <c r="W119" s="115"/>
    </row>
    <row r="120" spans="2:23" ht="18" customHeight="1" x14ac:dyDescent="0.25">
      <c r="B120" s="220"/>
      <c r="C120" s="109">
        <v>57</v>
      </c>
      <c r="D120" s="97" t="s">
        <v>307</v>
      </c>
      <c r="E120" s="97" t="s">
        <v>153</v>
      </c>
      <c r="F120" s="97" t="s">
        <v>379</v>
      </c>
      <c r="G120" s="79">
        <v>0.95</v>
      </c>
      <c r="H120" s="183" t="s">
        <v>28</v>
      </c>
      <c r="I120" s="16"/>
      <c r="J120" s="154"/>
      <c r="K120" s="155"/>
      <c r="L120" s="16"/>
      <c r="M120" s="154"/>
      <c r="N120" s="155"/>
      <c r="O120" s="16"/>
      <c r="P120" s="154"/>
      <c r="Q120" s="155"/>
      <c r="R120" s="16"/>
      <c r="S120" s="154"/>
      <c r="T120" s="155"/>
      <c r="U120" s="16"/>
      <c r="V120" s="154"/>
      <c r="W120" s="155"/>
    </row>
    <row r="121" spans="2:23" ht="18" customHeight="1" x14ac:dyDescent="0.25">
      <c r="B121" s="220"/>
      <c r="C121" s="109"/>
      <c r="D121" s="97"/>
      <c r="E121" s="97"/>
      <c r="F121" s="97"/>
      <c r="G121" s="77"/>
      <c r="H121" s="183"/>
      <c r="I121" s="115" t="e">
        <f>(I120/J120)*100</f>
        <v>#DIV/0!</v>
      </c>
      <c r="J121" s="115"/>
      <c r="K121" s="115"/>
      <c r="L121" s="115" t="e">
        <f>(L120/M120)*100</f>
        <v>#DIV/0!</v>
      </c>
      <c r="M121" s="115"/>
      <c r="N121" s="115"/>
      <c r="O121" s="115" t="e">
        <f>(O120/P120)*100</f>
        <v>#DIV/0!</v>
      </c>
      <c r="P121" s="115"/>
      <c r="Q121" s="115"/>
      <c r="R121" s="115" t="e">
        <f>(R120/S120)*100</f>
        <v>#DIV/0!</v>
      </c>
      <c r="S121" s="115"/>
      <c r="T121" s="115"/>
      <c r="U121" s="115" t="e">
        <f>(U120/V120)*100</f>
        <v>#DIV/0!</v>
      </c>
      <c r="V121" s="115"/>
      <c r="W121" s="115"/>
    </row>
    <row r="122" spans="2:23" ht="18" customHeight="1" x14ac:dyDescent="0.25">
      <c r="B122" s="220"/>
      <c r="C122" s="109">
        <v>58</v>
      </c>
      <c r="D122" s="97" t="s">
        <v>308</v>
      </c>
      <c r="E122" s="97" t="s">
        <v>155</v>
      </c>
      <c r="F122" s="97" t="s">
        <v>380</v>
      </c>
      <c r="G122" s="79">
        <v>0.95</v>
      </c>
      <c r="H122" s="183" t="s">
        <v>28</v>
      </c>
      <c r="I122" s="16"/>
      <c r="J122" s="154"/>
      <c r="K122" s="155"/>
      <c r="L122" s="16"/>
      <c r="M122" s="154"/>
      <c r="N122" s="155"/>
      <c r="O122" s="16"/>
      <c r="P122" s="154"/>
      <c r="Q122" s="155"/>
      <c r="R122" s="16"/>
      <c r="S122" s="154"/>
      <c r="T122" s="155"/>
      <c r="U122" s="16"/>
      <c r="V122" s="154"/>
      <c r="W122" s="155"/>
    </row>
    <row r="123" spans="2:23" ht="18" customHeight="1" x14ac:dyDescent="0.25">
      <c r="B123" s="220"/>
      <c r="C123" s="109"/>
      <c r="D123" s="97"/>
      <c r="E123" s="97"/>
      <c r="F123" s="97"/>
      <c r="G123" s="77"/>
      <c r="H123" s="183"/>
      <c r="I123" s="115" t="e">
        <f>(I122/J122)*100</f>
        <v>#DIV/0!</v>
      </c>
      <c r="J123" s="115"/>
      <c r="K123" s="115"/>
      <c r="L123" s="115" t="e">
        <f>(L122/M122)*100</f>
        <v>#DIV/0!</v>
      </c>
      <c r="M123" s="115"/>
      <c r="N123" s="115"/>
      <c r="O123" s="115" t="e">
        <f>(O122/P122)*100</f>
        <v>#DIV/0!</v>
      </c>
      <c r="P123" s="115"/>
      <c r="Q123" s="115"/>
      <c r="R123" s="115" t="e">
        <f>(R122/S122)*100</f>
        <v>#DIV/0!</v>
      </c>
      <c r="S123" s="115"/>
      <c r="T123" s="115"/>
      <c r="U123" s="115" t="e">
        <f>(U122/V122)*100</f>
        <v>#DIV/0!</v>
      </c>
      <c r="V123" s="115"/>
      <c r="W123" s="115"/>
    </row>
    <row r="124" spans="2:23" ht="18" customHeight="1" x14ac:dyDescent="0.25">
      <c r="B124" s="220"/>
      <c r="C124" s="109">
        <v>59</v>
      </c>
      <c r="D124" s="96" t="s">
        <v>309</v>
      </c>
      <c r="E124" s="96" t="s">
        <v>157</v>
      </c>
      <c r="F124" s="96" t="s">
        <v>381</v>
      </c>
      <c r="G124" s="79">
        <v>0.95</v>
      </c>
      <c r="H124" s="183" t="s">
        <v>28</v>
      </c>
      <c r="I124" s="16"/>
      <c r="J124" s="154"/>
      <c r="K124" s="155"/>
      <c r="L124" s="16"/>
      <c r="M124" s="154"/>
      <c r="N124" s="155"/>
      <c r="O124" s="16"/>
      <c r="P124" s="154"/>
      <c r="Q124" s="155"/>
      <c r="R124" s="16"/>
      <c r="S124" s="154"/>
      <c r="T124" s="155"/>
      <c r="U124" s="16"/>
      <c r="V124" s="154"/>
      <c r="W124" s="155"/>
    </row>
    <row r="125" spans="2:23" ht="18" customHeight="1" x14ac:dyDescent="0.25">
      <c r="B125" s="220"/>
      <c r="C125" s="109"/>
      <c r="D125" s="96"/>
      <c r="E125" s="96"/>
      <c r="F125" s="96"/>
      <c r="G125" s="77"/>
      <c r="H125" s="183"/>
      <c r="I125" s="115" t="e">
        <f>(I124/J124)*100</f>
        <v>#DIV/0!</v>
      </c>
      <c r="J125" s="115"/>
      <c r="K125" s="115"/>
      <c r="L125" s="115" t="e">
        <f>(L124/M124)*100</f>
        <v>#DIV/0!</v>
      </c>
      <c r="M125" s="115"/>
      <c r="N125" s="115"/>
      <c r="O125" s="115" t="e">
        <f>(O124/P124)*100</f>
        <v>#DIV/0!</v>
      </c>
      <c r="P125" s="115"/>
      <c r="Q125" s="115"/>
      <c r="R125" s="115" t="e">
        <f>(R124/S124)*100</f>
        <v>#DIV/0!</v>
      </c>
      <c r="S125" s="115"/>
      <c r="T125" s="115"/>
      <c r="U125" s="115" t="e">
        <f>(U124/V124)*100</f>
        <v>#DIV/0!</v>
      </c>
      <c r="V125" s="115"/>
      <c r="W125" s="115"/>
    </row>
    <row r="126" spans="2:23" ht="18" customHeight="1" x14ac:dyDescent="0.25">
      <c r="B126" s="220"/>
      <c r="C126" s="109">
        <v>60</v>
      </c>
      <c r="D126" s="96" t="s">
        <v>310</v>
      </c>
      <c r="E126" s="96" t="s">
        <v>159</v>
      </c>
      <c r="F126" s="96" t="s">
        <v>382</v>
      </c>
      <c r="G126" s="79">
        <v>0.95</v>
      </c>
      <c r="H126" s="183" t="s">
        <v>28</v>
      </c>
      <c r="I126" s="16"/>
      <c r="J126" s="154"/>
      <c r="K126" s="155"/>
      <c r="L126" s="16"/>
      <c r="M126" s="154"/>
      <c r="N126" s="155"/>
      <c r="O126" s="16"/>
      <c r="P126" s="154"/>
      <c r="Q126" s="155"/>
      <c r="R126" s="16"/>
      <c r="S126" s="154"/>
      <c r="T126" s="155"/>
      <c r="U126" s="16"/>
      <c r="V126" s="154"/>
      <c r="W126" s="155"/>
    </row>
    <row r="127" spans="2:23" ht="18" customHeight="1" thickBot="1" x14ac:dyDescent="0.3">
      <c r="B127" s="220"/>
      <c r="C127" s="109"/>
      <c r="D127" s="96"/>
      <c r="E127" s="96"/>
      <c r="F127" s="218"/>
      <c r="G127" s="77"/>
      <c r="H127" s="183"/>
      <c r="I127" s="115" t="e">
        <f>(I126/J126)*100</f>
        <v>#DIV/0!</v>
      </c>
      <c r="J127" s="115"/>
      <c r="K127" s="115"/>
      <c r="L127" s="115" t="e">
        <f>(L126/M126)*100</f>
        <v>#DIV/0!</v>
      </c>
      <c r="M127" s="115"/>
      <c r="N127" s="115"/>
      <c r="O127" s="115" t="e">
        <f>(O126/P126)*100</f>
        <v>#DIV/0!</v>
      </c>
      <c r="P127" s="115"/>
      <c r="Q127" s="115"/>
      <c r="R127" s="115" t="e">
        <f>(R126/S126)*100</f>
        <v>#DIV/0!</v>
      </c>
      <c r="S127" s="115"/>
      <c r="T127" s="115"/>
      <c r="U127" s="115" t="e">
        <f>(U126/V126)*100</f>
        <v>#DIV/0!</v>
      </c>
      <c r="V127" s="115"/>
      <c r="W127" s="115"/>
    </row>
    <row r="128" spans="2:23" ht="18" customHeight="1" x14ac:dyDescent="0.25">
      <c r="B128" s="220"/>
      <c r="C128" s="109">
        <v>61</v>
      </c>
      <c r="D128" s="96" t="s">
        <v>311</v>
      </c>
      <c r="E128" s="96" t="s">
        <v>163</v>
      </c>
      <c r="F128" s="96" t="s">
        <v>383</v>
      </c>
      <c r="G128" s="79">
        <v>0.95</v>
      </c>
      <c r="H128" s="183" t="s">
        <v>28</v>
      </c>
      <c r="I128" s="16"/>
      <c r="J128" s="154"/>
      <c r="K128" s="155"/>
      <c r="L128" s="16"/>
      <c r="M128" s="154"/>
      <c r="N128" s="155"/>
      <c r="O128" s="16"/>
      <c r="P128" s="154"/>
      <c r="Q128" s="155"/>
      <c r="R128" s="16"/>
      <c r="S128" s="154"/>
      <c r="T128" s="155"/>
      <c r="U128" s="16"/>
      <c r="V128" s="154"/>
      <c r="W128" s="155"/>
    </row>
    <row r="129" spans="2:23" ht="18" customHeight="1" x14ac:dyDescent="0.25">
      <c r="B129" s="220"/>
      <c r="C129" s="109"/>
      <c r="D129" s="96"/>
      <c r="E129" s="96"/>
      <c r="F129" s="96"/>
      <c r="G129" s="77"/>
      <c r="H129" s="183"/>
      <c r="I129" s="115" t="e">
        <f>(I128/J128)*100</f>
        <v>#DIV/0!</v>
      </c>
      <c r="J129" s="115"/>
      <c r="K129" s="115"/>
      <c r="L129" s="115" t="e">
        <f>(L128/M128)*100</f>
        <v>#DIV/0!</v>
      </c>
      <c r="M129" s="115"/>
      <c r="N129" s="115"/>
      <c r="O129" s="115" t="e">
        <f>(O128/P128)*100</f>
        <v>#DIV/0!</v>
      </c>
      <c r="P129" s="115"/>
      <c r="Q129" s="115"/>
      <c r="R129" s="115" t="e">
        <f>(R128/S128)*100</f>
        <v>#DIV/0!</v>
      </c>
      <c r="S129" s="115"/>
      <c r="T129" s="115"/>
      <c r="U129" s="115" t="e">
        <f>(U128/V128)*100</f>
        <v>#DIV/0!</v>
      </c>
      <c r="V129" s="115"/>
      <c r="W129" s="115"/>
    </row>
    <row r="130" spans="2:23" ht="18" customHeight="1" x14ac:dyDescent="0.25">
      <c r="B130" s="220"/>
      <c r="C130" s="109">
        <v>62</v>
      </c>
      <c r="D130" s="96" t="s">
        <v>312</v>
      </c>
      <c r="E130" s="96" t="s">
        <v>165</v>
      </c>
      <c r="F130" s="96" t="s">
        <v>384</v>
      </c>
      <c r="G130" s="79">
        <v>0.95</v>
      </c>
      <c r="H130" s="183" t="s">
        <v>28</v>
      </c>
      <c r="I130" s="16"/>
      <c r="J130" s="154"/>
      <c r="K130" s="155"/>
      <c r="L130" s="16"/>
      <c r="M130" s="154"/>
      <c r="N130" s="155"/>
      <c r="O130" s="16"/>
      <c r="P130" s="154"/>
      <c r="Q130" s="155"/>
      <c r="R130" s="16"/>
      <c r="S130" s="154"/>
      <c r="T130" s="155"/>
      <c r="U130" s="16"/>
      <c r="V130" s="154"/>
      <c r="W130" s="155"/>
    </row>
    <row r="131" spans="2:23" ht="18" customHeight="1" thickBot="1" x14ac:dyDescent="0.3">
      <c r="B131" s="221"/>
      <c r="C131" s="109"/>
      <c r="D131" s="96"/>
      <c r="E131" s="96"/>
      <c r="F131" s="218"/>
      <c r="G131" s="77"/>
      <c r="H131" s="183"/>
      <c r="I131" s="115" t="e">
        <f>(I130/J130)*100</f>
        <v>#DIV/0!</v>
      </c>
      <c r="J131" s="115"/>
      <c r="K131" s="115"/>
      <c r="L131" s="115" t="e">
        <f>(L130/M130)*100</f>
        <v>#DIV/0!</v>
      </c>
      <c r="M131" s="115"/>
      <c r="N131" s="115"/>
      <c r="O131" s="115" t="e">
        <f>(O130/P130)*100</f>
        <v>#DIV/0!</v>
      </c>
      <c r="P131" s="115"/>
      <c r="Q131" s="115"/>
      <c r="R131" s="115" t="e">
        <f>(R130/S130)*100</f>
        <v>#DIV/0!</v>
      </c>
      <c r="S131" s="115"/>
      <c r="T131" s="115"/>
      <c r="U131" s="115" t="e">
        <f>(U130/V130)*100</f>
        <v>#DIV/0!</v>
      </c>
      <c r="V131" s="115"/>
      <c r="W131" s="115"/>
    </row>
    <row r="132" spans="2:23" ht="18" customHeight="1" x14ac:dyDescent="0.25">
      <c r="B132" s="215" t="s">
        <v>166</v>
      </c>
      <c r="C132" s="109">
        <v>63</v>
      </c>
      <c r="D132" s="96" t="s">
        <v>313</v>
      </c>
      <c r="E132" s="96" t="s">
        <v>168</v>
      </c>
      <c r="F132" s="213" t="s">
        <v>385</v>
      </c>
      <c r="G132" s="79">
        <v>0.98</v>
      </c>
      <c r="H132" s="183" t="s">
        <v>38</v>
      </c>
      <c r="I132" s="16"/>
      <c r="J132" s="154"/>
      <c r="K132" s="155"/>
      <c r="L132" s="16"/>
      <c r="M132" s="154"/>
      <c r="N132" s="155"/>
      <c r="O132" s="16"/>
      <c r="P132" s="154"/>
      <c r="Q132" s="155"/>
      <c r="R132" s="16"/>
      <c r="S132" s="154"/>
      <c r="T132" s="155"/>
      <c r="U132" s="16"/>
      <c r="V132" s="154"/>
      <c r="W132" s="155"/>
    </row>
    <row r="133" spans="2:23" ht="18" customHeight="1" x14ac:dyDescent="0.25">
      <c r="B133" s="216"/>
      <c r="C133" s="109"/>
      <c r="D133" s="96"/>
      <c r="E133" s="96"/>
      <c r="F133" s="64"/>
      <c r="G133" s="77"/>
      <c r="H133" s="183"/>
      <c r="I133" s="115" t="e">
        <f>(I132/J132)*100</f>
        <v>#DIV/0!</v>
      </c>
      <c r="J133" s="115"/>
      <c r="K133" s="115"/>
      <c r="L133" s="115" t="e">
        <f>(L132/M132)*100</f>
        <v>#DIV/0!</v>
      </c>
      <c r="M133" s="115"/>
      <c r="N133" s="115"/>
      <c r="O133" s="115" t="e">
        <f>(O132/P132)*100</f>
        <v>#DIV/0!</v>
      </c>
      <c r="P133" s="115"/>
      <c r="Q133" s="115"/>
      <c r="R133" s="115" t="e">
        <f>(R132/S132)*100</f>
        <v>#DIV/0!</v>
      </c>
      <c r="S133" s="115"/>
      <c r="T133" s="115"/>
      <c r="U133" s="115" t="e">
        <f>(U132/V132)*100</f>
        <v>#DIV/0!</v>
      </c>
      <c r="V133" s="115"/>
      <c r="W133" s="115"/>
    </row>
    <row r="134" spans="2:23" ht="18" customHeight="1" x14ac:dyDescent="0.25">
      <c r="B134" s="216"/>
      <c r="C134" s="109">
        <v>64</v>
      </c>
      <c r="D134" s="96" t="s">
        <v>314</v>
      </c>
      <c r="E134" s="96" t="s">
        <v>170</v>
      </c>
      <c r="F134" s="64" t="s">
        <v>386</v>
      </c>
      <c r="G134" s="79">
        <v>0.95</v>
      </c>
      <c r="H134" s="183" t="s">
        <v>28</v>
      </c>
      <c r="I134" s="16"/>
      <c r="J134" s="154"/>
      <c r="K134" s="155"/>
      <c r="L134" s="16"/>
      <c r="M134" s="154"/>
      <c r="N134" s="155"/>
      <c r="O134" s="16"/>
      <c r="P134" s="154"/>
      <c r="Q134" s="155"/>
      <c r="R134" s="16"/>
      <c r="S134" s="154"/>
      <c r="T134" s="155"/>
      <c r="U134" s="16"/>
      <c r="V134" s="154"/>
      <c r="W134" s="155"/>
    </row>
    <row r="135" spans="2:23" ht="18" customHeight="1" x14ac:dyDescent="0.25">
      <c r="B135" s="216"/>
      <c r="C135" s="109"/>
      <c r="D135" s="96"/>
      <c r="E135" s="96"/>
      <c r="F135" s="64"/>
      <c r="G135" s="77"/>
      <c r="H135" s="183"/>
      <c r="I135" s="115" t="e">
        <f>(I134/J134)*100</f>
        <v>#DIV/0!</v>
      </c>
      <c r="J135" s="115"/>
      <c r="K135" s="115"/>
      <c r="L135" s="115" t="e">
        <f>(L134/M134)*100</f>
        <v>#DIV/0!</v>
      </c>
      <c r="M135" s="115"/>
      <c r="N135" s="115"/>
      <c r="O135" s="115" t="e">
        <f>(O134/P134)*100</f>
        <v>#DIV/0!</v>
      </c>
      <c r="P135" s="115"/>
      <c r="Q135" s="115"/>
      <c r="R135" s="115" t="e">
        <f>(R134/S134)*100</f>
        <v>#DIV/0!</v>
      </c>
      <c r="S135" s="115"/>
      <c r="T135" s="115"/>
      <c r="U135" s="115" t="e">
        <f>(U134/V134)*100</f>
        <v>#DIV/0!</v>
      </c>
      <c r="V135" s="115"/>
      <c r="W135" s="115"/>
    </row>
    <row r="136" spans="2:23" ht="18" customHeight="1" x14ac:dyDescent="0.25">
      <c r="B136" s="216"/>
      <c r="C136" s="109">
        <v>65</v>
      </c>
      <c r="D136" s="181" t="s">
        <v>171</v>
      </c>
      <c r="E136" s="217" t="s">
        <v>490</v>
      </c>
      <c r="F136" s="65" t="s">
        <v>387</v>
      </c>
      <c r="G136" s="66" t="s">
        <v>173</v>
      </c>
      <c r="H136" s="214" t="s">
        <v>28</v>
      </c>
      <c r="I136" s="16"/>
      <c r="J136" s="154"/>
      <c r="K136" s="155"/>
      <c r="L136" s="16"/>
      <c r="M136" s="154"/>
      <c r="N136" s="155"/>
      <c r="O136" s="16"/>
      <c r="P136" s="154"/>
      <c r="Q136" s="155"/>
      <c r="R136" s="16"/>
      <c r="S136" s="154"/>
      <c r="T136" s="155"/>
      <c r="U136" s="16"/>
      <c r="V136" s="154"/>
      <c r="W136" s="155"/>
    </row>
    <row r="137" spans="2:23" ht="18" customHeight="1" x14ac:dyDescent="0.25">
      <c r="B137" s="216"/>
      <c r="C137" s="109"/>
      <c r="D137" s="181"/>
      <c r="E137" s="217"/>
      <c r="F137" s="65"/>
      <c r="G137" s="66"/>
      <c r="H137" s="214"/>
      <c r="I137" s="115" t="e">
        <f>(I136/J136)*100</f>
        <v>#DIV/0!</v>
      </c>
      <c r="J137" s="115"/>
      <c r="K137" s="115"/>
      <c r="L137" s="115" t="e">
        <f>(L136/M136)*100</f>
        <v>#DIV/0!</v>
      </c>
      <c r="M137" s="115"/>
      <c r="N137" s="115"/>
      <c r="O137" s="115" t="e">
        <f>(O136/P136)*100</f>
        <v>#DIV/0!</v>
      </c>
      <c r="P137" s="115"/>
      <c r="Q137" s="115"/>
      <c r="R137" s="115" t="e">
        <f>(R136/S136)*100</f>
        <v>#DIV/0!</v>
      </c>
      <c r="S137" s="115"/>
      <c r="T137" s="115"/>
      <c r="U137" s="115" t="e">
        <f>(U136/V136)*100</f>
        <v>#DIV/0!</v>
      </c>
      <c r="V137" s="115"/>
      <c r="W137" s="115"/>
    </row>
    <row r="138" spans="2:23" ht="18" customHeight="1" x14ac:dyDescent="0.25">
      <c r="B138" s="216"/>
      <c r="C138" s="109">
        <v>66</v>
      </c>
      <c r="D138" s="96" t="s">
        <v>174</v>
      </c>
      <c r="E138" s="217" t="s">
        <v>491</v>
      </c>
      <c r="F138" s="64" t="s">
        <v>388</v>
      </c>
      <c r="G138" s="77" t="s">
        <v>176</v>
      </c>
      <c r="H138" s="183" t="s">
        <v>28</v>
      </c>
      <c r="I138" s="16"/>
      <c r="J138" s="154"/>
      <c r="K138" s="155"/>
      <c r="L138" s="16"/>
      <c r="M138" s="154"/>
      <c r="N138" s="155"/>
      <c r="O138" s="16"/>
      <c r="P138" s="154"/>
      <c r="Q138" s="155"/>
      <c r="R138" s="16"/>
      <c r="S138" s="154"/>
      <c r="T138" s="155"/>
      <c r="U138" s="16"/>
      <c r="V138" s="154"/>
      <c r="W138" s="155"/>
    </row>
    <row r="139" spans="2:23" ht="18" customHeight="1" x14ac:dyDescent="0.25">
      <c r="B139" s="216"/>
      <c r="C139" s="109"/>
      <c r="D139" s="96"/>
      <c r="E139" s="217"/>
      <c r="F139" s="64"/>
      <c r="G139" s="77"/>
      <c r="H139" s="183"/>
      <c r="I139" s="115" t="e">
        <f>(I138/J138)*100</f>
        <v>#DIV/0!</v>
      </c>
      <c r="J139" s="115"/>
      <c r="K139" s="115"/>
      <c r="L139" s="115" t="e">
        <f>(L138/M138)*100</f>
        <v>#DIV/0!</v>
      </c>
      <c r="M139" s="115"/>
      <c r="N139" s="115"/>
      <c r="O139" s="115" t="e">
        <f>(O138/P138)*100</f>
        <v>#DIV/0!</v>
      </c>
      <c r="P139" s="115"/>
      <c r="Q139" s="115"/>
      <c r="R139" s="115" t="e">
        <f>(R138/S138)*100</f>
        <v>#DIV/0!</v>
      </c>
      <c r="S139" s="115"/>
      <c r="T139" s="115"/>
      <c r="U139" s="115" t="e">
        <f>(U138/V138)*100</f>
        <v>#DIV/0!</v>
      </c>
      <c r="V139" s="115"/>
      <c r="W139" s="115"/>
    </row>
    <row r="140" spans="2:23" ht="18" customHeight="1" x14ac:dyDescent="0.25">
      <c r="B140" s="216"/>
      <c r="C140" s="109">
        <v>67</v>
      </c>
      <c r="D140" s="96" t="s">
        <v>177</v>
      </c>
      <c r="E140" s="217" t="s">
        <v>492</v>
      </c>
      <c r="F140" s="64" t="s">
        <v>389</v>
      </c>
      <c r="G140" s="77" t="s">
        <v>179</v>
      </c>
      <c r="H140" s="183" t="s">
        <v>28</v>
      </c>
      <c r="I140" s="16"/>
      <c r="J140" s="154"/>
      <c r="K140" s="155"/>
      <c r="L140" s="16"/>
      <c r="M140" s="154"/>
      <c r="N140" s="155"/>
      <c r="O140" s="16"/>
      <c r="P140" s="154"/>
      <c r="Q140" s="155"/>
      <c r="R140" s="16"/>
      <c r="S140" s="154"/>
      <c r="T140" s="155"/>
      <c r="U140" s="16"/>
      <c r="V140" s="154"/>
      <c r="W140" s="155"/>
    </row>
    <row r="141" spans="2:23" ht="18" customHeight="1" thickBot="1" x14ac:dyDescent="0.3">
      <c r="B141" s="216"/>
      <c r="C141" s="109"/>
      <c r="D141" s="96"/>
      <c r="E141" s="217"/>
      <c r="F141" s="64"/>
      <c r="G141" s="77"/>
      <c r="H141" s="183"/>
      <c r="I141" s="115" t="e">
        <f>(I140/J140)*100</f>
        <v>#DIV/0!</v>
      </c>
      <c r="J141" s="115"/>
      <c r="K141" s="115"/>
      <c r="L141" s="115" t="e">
        <f>(L140/M140)*100</f>
        <v>#DIV/0!</v>
      </c>
      <c r="M141" s="115"/>
      <c r="N141" s="115"/>
      <c r="O141" s="115" t="e">
        <f>(O140/P140)*100</f>
        <v>#DIV/0!</v>
      </c>
      <c r="P141" s="115"/>
      <c r="Q141" s="115"/>
      <c r="R141" s="115" t="e">
        <f>(R140/S140)*100</f>
        <v>#DIV/0!</v>
      </c>
      <c r="S141" s="115"/>
      <c r="T141" s="115"/>
      <c r="U141" s="115" t="e">
        <f>(U140/V140)*100</f>
        <v>#DIV/0!</v>
      </c>
      <c r="V141" s="115"/>
      <c r="W141" s="115"/>
    </row>
    <row r="142" spans="2:23" ht="18" customHeight="1" x14ac:dyDescent="0.25">
      <c r="B142" s="98" t="s">
        <v>181</v>
      </c>
      <c r="C142" s="109">
        <v>68</v>
      </c>
      <c r="D142" s="96" t="s">
        <v>315</v>
      </c>
      <c r="E142" s="96" t="s">
        <v>288</v>
      </c>
      <c r="F142" s="213" t="s">
        <v>390</v>
      </c>
      <c r="G142" s="106"/>
      <c r="H142" s="183" t="s">
        <v>28</v>
      </c>
      <c r="I142" s="16"/>
      <c r="J142" s="154"/>
      <c r="K142" s="155"/>
      <c r="L142" s="16"/>
      <c r="M142" s="154"/>
      <c r="N142" s="155"/>
      <c r="O142" s="16"/>
      <c r="P142" s="154"/>
      <c r="Q142" s="155"/>
      <c r="R142" s="16"/>
      <c r="S142" s="154"/>
      <c r="T142" s="155"/>
      <c r="U142" s="16"/>
      <c r="V142" s="154"/>
      <c r="W142" s="155"/>
    </row>
    <row r="143" spans="2:23" ht="18" customHeight="1" x14ac:dyDescent="0.25">
      <c r="B143" s="99"/>
      <c r="C143" s="109"/>
      <c r="D143" s="96"/>
      <c r="E143" s="96"/>
      <c r="F143" s="64"/>
      <c r="G143" s="106"/>
      <c r="H143" s="183"/>
      <c r="I143" s="115" t="e">
        <f>(I142/J142)*100</f>
        <v>#DIV/0!</v>
      </c>
      <c r="J143" s="115"/>
      <c r="K143" s="115"/>
      <c r="L143" s="115" t="e">
        <f>(L142/M142)*100</f>
        <v>#DIV/0!</v>
      </c>
      <c r="M143" s="115"/>
      <c r="N143" s="115"/>
      <c r="O143" s="115" t="e">
        <f>(O142/P142)*100</f>
        <v>#DIV/0!</v>
      </c>
      <c r="P143" s="115"/>
      <c r="Q143" s="115"/>
      <c r="R143" s="115" t="e">
        <f>(R142/S142)*100</f>
        <v>#DIV/0!</v>
      </c>
      <c r="S143" s="115"/>
      <c r="T143" s="115"/>
      <c r="U143" s="115" t="e">
        <f>(U142/V142)*100</f>
        <v>#DIV/0!</v>
      </c>
      <c r="V143" s="115"/>
      <c r="W143" s="115"/>
    </row>
    <row r="144" spans="2:23" ht="18" customHeight="1" x14ac:dyDescent="0.25">
      <c r="B144" s="99"/>
      <c r="C144" s="184">
        <v>69</v>
      </c>
      <c r="D144" s="97" t="s">
        <v>184</v>
      </c>
      <c r="E144" s="97" t="s">
        <v>185</v>
      </c>
      <c r="F144" s="97"/>
      <c r="G144" s="106"/>
      <c r="H144" s="183" t="s">
        <v>28</v>
      </c>
      <c r="I144" s="16"/>
      <c r="J144" s="154"/>
      <c r="K144" s="155"/>
      <c r="L144" s="16"/>
      <c r="M144" s="154"/>
      <c r="N144" s="155"/>
      <c r="O144" s="16"/>
      <c r="P144" s="154"/>
      <c r="Q144" s="155"/>
      <c r="R144" s="16"/>
      <c r="S144" s="154"/>
      <c r="T144" s="155"/>
      <c r="U144" s="16"/>
      <c r="V144" s="154"/>
      <c r="W144" s="155"/>
    </row>
    <row r="145" spans="2:23" ht="18" customHeight="1" thickBot="1" x14ac:dyDescent="0.3">
      <c r="B145" s="100"/>
      <c r="C145" s="185"/>
      <c r="D145" s="97"/>
      <c r="E145" s="97"/>
      <c r="F145" s="97"/>
      <c r="G145" s="106"/>
      <c r="H145" s="183"/>
      <c r="I145" s="115" t="e">
        <f>(I144/J144)*100</f>
        <v>#DIV/0!</v>
      </c>
      <c r="J145" s="115"/>
      <c r="K145" s="115"/>
      <c r="L145" s="115" t="e">
        <f>(L144/M144)*100</f>
        <v>#DIV/0!</v>
      </c>
      <c r="M145" s="115"/>
      <c r="N145" s="115"/>
      <c r="O145" s="115" t="e">
        <f>(O144/P144)*100</f>
        <v>#DIV/0!</v>
      </c>
      <c r="P145" s="115"/>
      <c r="Q145" s="115"/>
      <c r="R145" s="115" t="e">
        <f>(R144/S144)*100</f>
        <v>#DIV/0!</v>
      </c>
      <c r="S145" s="115"/>
      <c r="T145" s="115"/>
      <c r="U145" s="115" t="e">
        <f>(U144/V144)*100</f>
        <v>#DIV/0!</v>
      </c>
      <c r="V145" s="115"/>
      <c r="W145" s="115"/>
    </row>
    <row r="146" spans="2:23" ht="18" customHeight="1" x14ac:dyDescent="0.25">
      <c r="B146" s="201" t="s">
        <v>190</v>
      </c>
      <c r="C146" s="109">
        <v>70</v>
      </c>
      <c r="D146" s="96" t="s">
        <v>322</v>
      </c>
      <c r="E146" s="181" t="s">
        <v>279</v>
      </c>
      <c r="F146" s="213" t="s">
        <v>391</v>
      </c>
      <c r="G146" s="71">
        <v>0.85</v>
      </c>
      <c r="H146" s="214" t="s">
        <v>38</v>
      </c>
      <c r="I146" s="16"/>
      <c r="J146" s="154"/>
      <c r="K146" s="155"/>
      <c r="L146" s="16"/>
      <c r="M146" s="154"/>
      <c r="N146" s="155"/>
      <c r="O146" s="16"/>
      <c r="P146" s="154"/>
      <c r="Q146" s="155"/>
      <c r="R146" s="16"/>
      <c r="S146" s="154"/>
      <c r="T146" s="155"/>
      <c r="U146" s="16"/>
      <c r="V146" s="154"/>
      <c r="W146" s="155"/>
    </row>
    <row r="147" spans="2:23" ht="18" customHeight="1" thickBot="1" x14ac:dyDescent="0.3">
      <c r="B147" s="202"/>
      <c r="C147" s="109"/>
      <c r="D147" s="96"/>
      <c r="E147" s="181"/>
      <c r="F147" s="64"/>
      <c r="G147" s="66"/>
      <c r="H147" s="214"/>
      <c r="I147" s="115" t="e">
        <f>(I146/J146)*100</f>
        <v>#DIV/0!</v>
      </c>
      <c r="J147" s="115"/>
      <c r="K147" s="115"/>
      <c r="L147" s="115" t="e">
        <f>(L146/M146)*100</f>
        <v>#DIV/0!</v>
      </c>
      <c r="M147" s="115"/>
      <c r="N147" s="115"/>
      <c r="O147" s="115" t="e">
        <f>(O146/P146)*100</f>
        <v>#DIV/0!</v>
      </c>
      <c r="P147" s="115"/>
      <c r="Q147" s="115"/>
      <c r="R147" s="115" t="e">
        <f>(R146/S146)*100</f>
        <v>#DIV/0!</v>
      </c>
      <c r="S147" s="115"/>
      <c r="T147" s="115"/>
      <c r="U147" s="115" t="e">
        <f>(U146/V146)*100</f>
        <v>#DIV/0!</v>
      </c>
      <c r="V147" s="115"/>
      <c r="W147" s="115"/>
    </row>
    <row r="148" spans="2:23" ht="18" customHeight="1" x14ac:dyDescent="0.25">
      <c r="B148" s="202"/>
      <c r="C148" s="109">
        <v>71</v>
      </c>
      <c r="D148" s="96" t="s">
        <v>323</v>
      </c>
      <c r="E148" s="181" t="s">
        <v>280</v>
      </c>
      <c r="F148" s="213" t="s">
        <v>392</v>
      </c>
      <c r="G148" s="71">
        <v>0.85</v>
      </c>
      <c r="H148" s="214" t="s">
        <v>28</v>
      </c>
      <c r="I148" s="16"/>
      <c r="J148" s="154"/>
      <c r="K148" s="155"/>
      <c r="L148" s="16"/>
      <c r="M148" s="154"/>
      <c r="N148" s="155"/>
      <c r="O148" s="16"/>
      <c r="P148" s="154"/>
      <c r="Q148" s="155"/>
      <c r="R148" s="16"/>
      <c r="S148" s="154"/>
      <c r="T148" s="155"/>
      <c r="U148" s="16"/>
      <c r="V148" s="154"/>
      <c r="W148" s="155"/>
    </row>
    <row r="149" spans="2:23" ht="18" customHeight="1" thickBot="1" x14ac:dyDescent="0.3">
      <c r="B149" s="202"/>
      <c r="C149" s="109"/>
      <c r="D149" s="96"/>
      <c r="E149" s="181"/>
      <c r="F149" s="64"/>
      <c r="G149" s="66"/>
      <c r="H149" s="214"/>
      <c r="I149" s="115" t="e">
        <f>(I148/J148)*100</f>
        <v>#DIV/0!</v>
      </c>
      <c r="J149" s="115"/>
      <c r="K149" s="115"/>
      <c r="L149" s="115" t="e">
        <f>(L148/M148)*100</f>
        <v>#DIV/0!</v>
      </c>
      <c r="M149" s="115"/>
      <c r="N149" s="115"/>
      <c r="O149" s="115" t="e">
        <f>(O148/P148)*100</f>
        <v>#DIV/0!</v>
      </c>
      <c r="P149" s="115"/>
      <c r="Q149" s="115"/>
      <c r="R149" s="115" t="e">
        <f>(R148/S148)*100</f>
        <v>#DIV/0!</v>
      </c>
      <c r="S149" s="115"/>
      <c r="T149" s="115"/>
      <c r="U149" s="115" t="e">
        <f>(U148/V148)*100</f>
        <v>#DIV/0!</v>
      </c>
      <c r="V149" s="115"/>
      <c r="W149" s="115"/>
    </row>
    <row r="150" spans="2:23" ht="18" customHeight="1" x14ac:dyDescent="0.25">
      <c r="B150" s="202"/>
      <c r="C150" s="109">
        <v>72</v>
      </c>
      <c r="D150" s="96" t="s">
        <v>324</v>
      </c>
      <c r="E150" s="181" t="s">
        <v>393</v>
      </c>
      <c r="F150" s="213" t="s">
        <v>394</v>
      </c>
      <c r="G150" s="71">
        <v>0.85</v>
      </c>
      <c r="H150" s="214" t="s">
        <v>38</v>
      </c>
      <c r="I150" s="16"/>
      <c r="J150" s="154"/>
      <c r="K150" s="155"/>
      <c r="L150" s="16"/>
      <c r="M150" s="154"/>
      <c r="N150" s="155"/>
      <c r="O150" s="16"/>
      <c r="P150" s="154"/>
      <c r="Q150" s="155"/>
      <c r="R150" s="16"/>
      <c r="S150" s="154"/>
      <c r="T150" s="155"/>
      <c r="U150" s="16"/>
      <c r="V150" s="154"/>
      <c r="W150" s="155"/>
    </row>
    <row r="151" spans="2:23" ht="18" customHeight="1" x14ac:dyDescent="0.25">
      <c r="B151" s="202"/>
      <c r="C151" s="109"/>
      <c r="D151" s="96"/>
      <c r="E151" s="181"/>
      <c r="F151" s="64"/>
      <c r="G151" s="66"/>
      <c r="H151" s="214"/>
      <c r="I151" s="115" t="e">
        <f>(I150/J150)*100</f>
        <v>#DIV/0!</v>
      </c>
      <c r="J151" s="115"/>
      <c r="K151" s="115"/>
      <c r="L151" s="115" t="e">
        <f>(L150/M150)*100</f>
        <v>#DIV/0!</v>
      </c>
      <c r="M151" s="115"/>
      <c r="N151" s="115"/>
      <c r="O151" s="115" t="e">
        <f>(O150/P150)*100</f>
        <v>#DIV/0!</v>
      </c>
      <c r="P151" s="115"/>
      <c r="Q151" s="115"/>
      <c r="R151" s="115" t="e">
        <f>(R150/S150)*100</f>
        <v>#DIV/0!</v>
      </c>
      <c r="S151" s="115"/>
      <c r="T151" s="115"/>
      <c r="U151" s="115" t="e">
        <f>(U150/V150)*100</f>
        <v>#DIV/0!</v>
      </c>
      <c r="V151" s="115"/>
      <c r="W151" s="115"/>
    </row>
    <row r="152" spans="2:23" ht="18" customHeight="1" x14ac:dyDescent="0.25">
      <c r="B152" s="202"/>
      <c r="C152" s="109">
        <v>73</v>
      </c>
      <c r="D152" s="96" t="s">
        <v>199</v>
      </c>
      <c r="E152" s="96" t="s">
        <v>200</v>
      </c>
      <c r="F152" s="209" t="s">
        <v>395</v>
      </c>
      <c r="G152" s="211">
        <v>0.85</v>
      </c>
      <c r="H152" s="183" t="s">
        <v>28</v>
      </c>
      <c r="I152" s="16"/>
      <c r="J152" s="154"/>
      <c r="K152" s="155"/>
      <c r="L152" s="16"/>
      <c r="M152" s="154"/>
      <c r="N152" s="155"/>
      <c r="O152" s="16"/>
      <c r="P152" s="154"/>
      <c r="Q152" s="155"/>
      <c r="R152" s="16"/>
      <c r="S152" s="154"/>
      <c r="T152" s="155"/>
      <c r="U152" s="16"/>
      <c r="V152" s="154"/>
      <c r="W152" s="155"/>
    </row>
    <row r="153" spans="2:23" ht="18" customHeight="1" thickBot="1" x14ac:dyDescent="0.3">
      <c r="B153" s="203"/>
      <c r="C153" s="109"/>
      <c r="D153" s="96"/>
      <c r="E153" s="96"/>
      <c r="F153" s="210"/>
      <c r="G153" s="212"/>
      <c r="H153" s="183"/>
      <c r="I153" s="115" t="e">
        <f>(I152/J152)*100</f>
        <v>#DIV/0!</v>
      </c>
      <c r="J153" s="115"/>
      <c r="K153" s="115"/>
      <c r="L153" s="115" t="e">
        <f>(L152/M152)*100</f>
        <v>#DIV/0!</v>
      </c>
      <c r="M153" s="115"/>
      <c r="N153" s="115"/>
      <c r="O153" s="115" t="e">
        <f>(O152/P152)*100</f>
        <v>#DIV/0!</v>
      </c>
      <c r="P153" s="115"/>
      <c r="Q153" s="115"/>
      <c r="R153" s="115" t="e">
        <f>(R152/S152)*100</f>
        <v>#DIV/0!</v>
      </c>
      <c r="S153" s="115"/>
      <c r="T153" s="115"/>
      <c r="U153" s="115" t="e">
        <f>(U152/V152)*100</f>
        <v>#DIV/0!</v>
      </c>
      <c r="V153" s="115"/>
      <c r="W153" s="115"/>
    </row>
    <row r="154" spans="2:23" ht="18" customHeight="1" x14ac:dyDescent="0.25">
      <c r="B154" s="205" t="s">
        <v>201</v>
      </c>
      <c r="C154" s="109">
        <v>74</v>
      </c>
      <c r="D154" s="96" t="s">
        <v>316</v>
      </c>
      <c r="E154" s="96" t="s">
        <v>203</v>
      </c>
      <c r="F154" s="208" t="s">
        <v>396</v>
      </c>
      <c r="G154" s="71">
        <v>0.85</v>
      </c>
      <c r="H154" s="183" t="s">
        <v>38</v>
      </c>
      <c r="I154" s="16"/>
      <c r="J154" s="154"/>
      <c r="K154" s="155"/>
      <c r="L154" s="16"/>
      <c r="M154" s="154"/>
      <c r="N154" s="155"/>
      <c r="O154" s="16"/>
      <c r="P154" s="154"/>
      <c r="Q154" s="155"/>
      <c r="R154" s="16"/>
      <c r="S154" s="154"/>
      <c r="T154" s="155"/>
      <c r="U154" s="16"/>
      <c r="V154" s="154"/>
      <c r="W154" s="155"/>
    </row>
    <row r="155" spans="2:23" ht="18" customHeight="1" x14ac:dyDescent="0.25">
      <c r="B155" s="206"/>
      <c r="C155" s="109"/>
      <c r="D155" s="96"/>
      <c r="E155" s="96"/>
      <c r="F155" s="81"/>
      <c r="G155" s="66"/>
      <c r="H155" s="183"/>
      <c r="I155" s="115" t="e">
        <f>(I154/J154)*100</f>
        <v>#DIV/0!</v>
      </c>
      <c r="J155" s="115"/>
      <c r="K155" s="115"/>
      <c r="L155" s="115" t="e">
        <f>(L154/M154)*100</f>
        <v>#DIV/0!</v>
      </c>
      <c r="M155" s="115"/>
      <c r="N155" s="115"/>
      <c r="O155" s="115" t="e">
        <f>(O154/P154)*100</f>
        <v>#DIV/0!</v>
      </c>
      <c r="P155" s="115"/>
      <c r="Q155" s="115"/>
      <c r="R155" s="115" t="e">
        <f>(R154/S154)*100</f>
        <v>#DIV/0!</v>
      </c>
      <c r="S155" s="115"/>
      <c r="T155" s="115"/>
      <c r="U155" s="115" t="e">
        <f>(U154/V154)*100</f>
        <v>#DIV/0!</v>
      </c>
      <c r="V155" s="115"/>
      <c r="W155" s="115"/>
    </row>
    <row r="156" spans="2:23" ht="18" customHeight="1" x14ac:dyDescent="0.25">
      <c r="B156" s="206"/>
      <c r="C156" s="109">
        <v>75</v>
      </c>
      <c r="D156" s="96" t="s">
        <v>317</v>
      </c>
      <c r="E156" s="96" t="s">
        <v>205</v>
      </c>
      <c r="F156" s="81" t="s">
        <v>397</v>
      </c>
      <c r="G156" s="71">
        <v>0.85</v>
      </c>
      <c r="H156" s="183" t="s">
        <v>28</v>
      </c>
      <c r="I156" s="16"/>
      <c r="J156" s="154"/>
      <c r="K156" s="155"/>
      <c r="L156" s="16"/>
      <c r="M156" s="154"/>
      <c r="N156" s="155"/>
      <c r="O156" s="16"/>
      <c r="P156" s="154"/>
      <c r="Q156" s="155"/>
      <c r="R156" s="16"/>
      <c r="S156" s="154"/>
      <c r="T156" s="155"/>
      <c r="U156" s="16"/>
      <c r="V156" s="154"/>
      <c r="W156" s="155"/>
    </row>
    <row r="157" spans="2:23" ht="18" customHeight="1" x14ac:dyDescent="0.25">
      <c r="B157" s="206"/>
      <c r="C157" s="109"/>
      <c r="D157" s="96"/>
      <c r="E157" s="96"/>
      <c r="F157" s="81"/>
      <c r="G157" s="66"/>
      <c r="H157" s="183"/>
      <c r="I157" s="115" t="e">
        <f>(I156/J156)*100</f>
        <v>#DIV/0!</v>
      </c>
      <c r="J157" s="115"/>
      <c r="K157" s="115"/>
      <c r="L157" s="115" t="e">
        <f>(L156/M156)*100</f>
        <v>#DIV/0!</v>
      </c>
      <c r="M157" s="115"/>
      <c r="N157" s="115"/>
      <c r="O157" s="115" t="e">
        <f>(O156/P156)*100</f>
        <v>#DIV/0!</v>
      </c>
      <c r="P157" s="115"/>
      <c r="Q157" s="115"/>
      <c r="R157" s="115" t="e">
        <f>(R156/S156)*100</f>
        <v>#DIV/0!</v>
      </c>
      <c r="S157" s="115"/>
      <c r="T157" s="115"/>
      <c r="U157" s="115" t="e">
        <f>(U156/V156)*100</f>
        <v>#DIV/0!</v>
      </c>
      <c r="V157" s="115"/>
      <c r="W157" s="115"/>
    </row>
    <row r="158" spans="2:23" ht="18" customHeight="1" x14ac:dyDescent="0.25">
      <c r="B158" s="206"/>
      <c r="C158" s="109">
        <v>76</v>
      </c>
      <c r="D158" s="96" t="s">
        <v>318</v>
      </c>
      <c r="E158" s="96" t="s">
        <v>207</v>
      </c>
      <c r="F158" s="81" t="s">
        <v>398</v>
      </c>
      <c r="G158" s="71">
        <v>0.85</v>
      </c>
      <c r="H158" s="183" t="s">
        <v>28</v>
      </c>
      <c r="I158" s="16"/>
      <c r="J158" s="154"/>
      <c r="K158" s="155"/>
      <c r="L158" s="16"/>
      <c r="M158" s="154"/>
      <c r="N158" s="155"/>
      <c r="O158" s="16"/>
      <c r="P158" s="154"/>
      <c r="Q158" s="155"/>
      <c r="R158" s="16"/>
      <c r="S158" s="154"/>
      <c r="T158" s="155"/>
      <c r="U158" s="16"/>
      <c r="V158" s="154"/>
      <c r="W158" s="155"/>
    </row>
    <row r="159" spans="2:23" ht="18" customHeight="1" thickBot="1" x14ac:dyDescent="0.3">
      <c r="B159" s="207"/>
      <c r="C159" s="109"/>
      <c r="D159" s="96"/>
      <c r="E159" s="96"/>
      <c r="F159" s="204"/>
      <c r="G159" s="66"/>
      <c r="H159" s="183"/>
      <c r="I159" s="115" t="e">
        <f>(I158/J158)*100</f>
        <v>#DIV/0!</v>
      </c>
      <c r="J159" s="115"/>
      <c r="K159" s="115"/>
      <c r="L159" s="115" t="e">
        <f>(L158/M158)*100</f>
        <v>#DIV/0!</v>
      </c>
      <c r="M159" s="115"/>
      <c r="N159" s="115"/>
      <c r="O159" s="115" t="e">
        <f>(O158/P158)*100</f>
        <v>#DIV/0!</v>
      </c>
      <c r="P159" s="115"/>
      <c r="Q159" s="115"/>
      <c r="R159" s="115" t="e">
        <f>(R158/S158)*100</f>
        <v>#DIV/0!</v>
      </c>
      <c r="S159" s="115"/>
      <c r="T159" s="115"/>
      <c r="U159" s="115" t="e">
        <f>(U158/V158)*100</f>
        <v>#DIV/0!</v>
      </c>
      <c r="V159" s="115"/>
      <c r="W159" s="115"/>
    </row>
    <row r="160" spans="2:23" ht="18" customHeight="1" x14ac:dyDescent="0.25">
      <c r="B160" s="201" t="s">
        <v>214</v>
      </c>
      <c r="C160" s="109">
        <v>77</v>
      </c>
      <c r="D160" s="96" t="s">
        <v>415</v>
      </c>
      <c r="E160" s="96" t="s">
        <v>216</v>
      </c>
      <c r="F160" s="194" t="s">
        <v>399</v>
      </c>
      <c r="G160" s="71">
        <v>0.85</v>
      </c>
      <c r="H160" s="183" t="s">
        <v>28</v>
      </c>
      <c r="I160" s="16"/>
      <c r="J160" s="154"/>
      <c r="K160" s="155"/>
      <c r="L160" s="16"/>
      <c r="M160" s="154"/>
      <c r="N160" s="155"/>
      <c r="O160" s="16"/>
      <c r="P160" s="154"/>
      <c r="Q160" s="155"/>
      <c r="R160" s="16"/>
      <c r="S160" s="154"/>
      <c r="T160" s="155"/>
      <c r="U160" s="16"/>
      <c r="V160" s="154"/>
      <c r="W160" s="155"/>
    </row>
    <row r="161" spans="2:23" ht="18" customHeight="1" x14ac:dyDescent="0.25">
      <c r="B161" s="202"/>
      <c r="C161" s="109"/>
      <c r="D161" s="96"/>
      <c r="E161" s="96"/>
      <c r="F161" s="82"/>
      <c r="G161" s="66"/>
      <c r="H161" s="183"/>
      <c r="I161" s="115" t="e">
        <f>(I160/J160)*100</f>
        <v>#DIV/0!</v>
      </c>
      <c r="J161" s="115"/>
      <c r="K161" s="115"/>
      <c r="L161" s="115" t="e">
        <f>(L160/M160)*100</f>
        <v>#DIV/0!</v>
      </c>
      <c r="M161" s="115"/>
      <c r="N161" s="115"/>
      <c r="O161" s="115" t="e">
        <f>(O160/P160)*100</f>
        <v>#DIV/0!</v>
      </c>
      <c r="P161" s="115"/>
      <c r="Q161" s="115"/>
      <c r="R161" s="115" t="e">
        <f>(R160/S160)*100</f>
        <v>#DIV/0!</v>
      </c>
      <c r="S161" s="115"/>
      <c r="T161" s="115"/>
      <c r="U161" s="115" t="e">
        <f>(U160/V160)*100</f>
        <v>#DIV/0!</v>
      </c>
      <c r="V161" s="115"/>
      <c r="W161" s="115"/>
    </row>
    <row r="162" spans="2:23" ht="18" customHeight="1" x14ac:dyDescent="0.25">
      <c r="B162" s="202"/>
      <c r="C162" s="109">
        <v>78</v>
      </c>
      <c r="D162" s="96" t="s">
        <v>416</v>
      </c>
      <c r="E162" s="96" t="s">
        <v>218</v>
      </c>
      <c r="F162" s="82" t="s">
        <v>400</v>
      </c>
      <c r="G162" s="79">
        <v>0.85</v>
      </c>
      <c r="H162" s="183" t="s">
        <v>28</v>
      </c>
      <c r="I162" s="16"/>
      <c r="J162" s="154"/>
      <c r="K162" s="155"/>
      <c r="L162" s="16"/>
      <c r="M162" s="154"/>
      <c r="N162" s="155"/>
      <c r="O162" s="16"/>
      <c r="P162" s="154"/>
      <c r="Q162" s="155"/>
      <c r="R162" s="16"/>
      <c r="S162" s="154"/>
      <c r="T162" s="155"/>
      <c r="U162" s="16"/>
      <c r="V162" s="154"/>
      <c r="W162" s="155"/>
    </row>
    <row r="163" spans="2:23" ht="18" customHeight="1" x14ac:dyDescent="0.25">
      <c r="B163" s="202"/>
      <c r="C163" s="109"/>
      <c r="D163" s="96"/>
      <c r="E163" s="96"/>
      <c r="F163" s="82"/>
      <c r="G163" s="77"/>
      <c r="H163" s="183"/>
      <c r="I163" s="115" t="e">
        <f>(I162/J162)*100</f>
        <v>#DIV/0!</v>
      </c>
      <c r="J163" s="115"/>
      <c r="K163" s="115"/>
      <c r="L163" s="115" t="e">
        <f>(L162/M162)*100</f>
        <v>#DIV/0!</v>
      </c>
      <c r="M163" s="115"/>
      <c r="N163" s="115"/>
      <c r="O163" s="115" t="e">
        <f>(O162/P162)*100</f>
        <v>#DIV/0!</v>
      </c>
      <c r="P163" s="115"/>
      <c r="Q163" s="115"/>
      <c r="R163" s="115" t="e">
        <f>(R162/S162)*100</f>
        <v>#DIV/0!</v>
      </c>
      <c r="S163" s="115"/>
      <c r="T163" s="115"/>
      <c r="U163" s="115" t="e">
        <f>(U162/V162)*100</f>
        <v>#DIV/0!</v>
      </c>
      <c r="V163" s="115"/>
      <c r="W163" s="115"/>
    </row>
    <row r="164" spans="2:23" ht="18" customHeight="1" x14ac:dyDescent="0.25">
      <c r="B164" s="202"/>
      <c r="C164" s="109">
        <v>79</v>
      </c>
      <c r="D164" s="96" t="s">
        <v>319</v>
      </c>
      <c r="E164" s="96" t="s">
        <v>220</v>
      </c>
      <c r="F164" s="82" t="s">
        <v>401</v>
      </c>
      <c r="G164" s="79">
        <v>0.85</v>
      </c>
      <c r="H164" s="183" t="s">
        <v>28</v>
      </c>
      <c r="I164" s="16"/>
      <c r="J164" s="154"/>
      <c r="K164" s="155"/>
      <c r="L164" s="16"/>
      <c r="M164" s="154"/>
      <c r="N164" s="155"/>
      <c r="O164" s="16"/>
      <c r="P164" s="154"/>
      <c r="Q164" s="155"/>
      <c r="R164" s="16"/>
      <c r="S164" s="154"/>
      <c r="T164" s="155"/>
      <c r="U164" s="16"/>
      <c r="V164" s="154"/>
      <c r="W164" s="155"/>
    </row>
    <row r="165" spans="2:23" ht="18" customHeight="1" x14ac:dyDescent="0.25">
      <c r="B165" s="202"/>
      <c r="C165" s="109"/>
      <c r="D165" s="96"/>
      <c r="E165" s="96"/>
      <c r="F165" s="82"/>
      <c r="G165" s="77"/>
      <c r="H165" s="183"/>
      <c r="I165" s="115" t="e">
        <f>(I164/J164)*100</f>
        <v>#DIV/0!</v>
      </c>
      <c r="J165" s="115"/>
      <c r="K165" s="115"/>
      <c r="L165" s="115" t="e">
        <f>(L164/M164)*100</f>
        <v>#DIV/0!</v>
      </c>
      <c r="M165" s="115"/>
      <c r="N165" s="115"/>
      <c r="O165" s="115" t="e">
        <f>(O164/P164)*100</f>
        <v>#DIV/0!</v>
      </c>
      <c r="P165" s="115"/>
      <c r="Q165" s="115"/>
      <c r="R165" s="115" t="e">
        <f>(R164/S164)*100</f>
        <v>#DIV/0!</v>
      </c>
      <c r="S165" s="115"/>
      <c r="T165" s="115"/>
      <c r="U165" s="115" t="e">
        <f>(U164/V164)*100</f>
        <v>#DIV/0!</v>
      </c>
      <c r="V165" s="115"/>
      <c r="W165" s="115"/>
    </row>
    <row r="166" spans="2:23" ht="18" customHeight="1" x14ac:dyDescent="0.25">
      <c r="B166" s="202"/>
      <c r="C166" s="109">
        <v>80</v>
      </c>
      <c r="D166" s="96" t="s">
        <v>320</v>
      </c>
      <c r="E166" s="197" t="s">
        <v>222</v>
      </c>
      <c r="F166" s="199" t="s">
        <v>402</v>
      </c>
      <c r="G166" s="79">
        <v>0.85</v>
      </c>
      <c r="H166" s="183" t="s">
        <v>28</v>
      </c>
      <c r="I166" s="16"/>
      <c r="J166" s="154"/>
      <c r="K166" s="155"/>
      <c r="L166" s="16"/>
      <c r="M166" s="154"/>
      <c r="N166" s="155"/>
      <c r="O166" s="16"/>
      <c r="P166" s="154"/>
      <c r="Q166" s="155"/>
      <c r="R166" s="16"/>
      <c r="S166" s="154"/>
      <c r="T166" s="155"/>
      <c r="U166" s="16"/>
      <c r="V166" s="154"/>
      <c r="W166" s="155"/>
    </row>
    <row r="167" spans="2:23" ht="18" customHeight="1" thickBot="1" x14ac:dyDescent="0.3">
      <c r="B167" s="203"/>
      <c r="C167" s="109"/>
      <c r="D167" s="96"/>
      <c r="E167" s="198"/>
      <c r="F167" s="200"/>
      <c r="G167" s="77"/>
      <c r="H167" s="183"/>
      <c r="I167" s="115" t="e">
        <f>(I166/J166)*100</f>
        <v>#DIV/0!</v>
      </c>
      <c r="J167" s="115"/>
      <c r="K167" s="115"/>
      <c r="L167" s="115" t="e">
        <f>(L166/M166)*100</f>
        <v>#DIV/0!</v>
      </c>
      <c r="M167" s="115"/>
      <c r="N167" s="115"/>
      <c r="O167" s="115" t="e">
        <f>(O166/P166)*100</f>
        <v>#DIV/0!</v>
      </c>
      <c r="P167" s="115"/>
      <c r="Q167" s="115"/>
      <c r="R167" s="115" t="e">
        <f>(R166/S166)*100</f>
        <v>#DIV/0!</v>
      </c>
      <c r="S167" s="115"/>
      <c r="T167" s="115"/>
      <c r="U167" s="115" t="e">
        <f>(U166/V166)*100</f>
        <v>#DIV/0!</v>
      </c>
      <c r="V167" s="115"/>
      <c r="W167" s="115"/>
    </row>
    <row r="168" spans="2:23" ht="18" customHeight="1" x14ac:dyDescent="0.25">
      <c r="B168" s="80" t="s">
        <v>223</v>
      </c>
      <c r="C168" s="109">
        <v>81</v>
      </c>
      <c r="D168" s="97" t="s">
        <v>410</v>
      </c>
      <c r="E168" s="103" t="s">
        <v>225</v>
      </c>
      <c r="F168" s="194" t="s">
        <v>403</v>
      </c>
      <c r="G168" s="79">
        <v>0.8</v>
      </c>
      <c r="H168" s="183" t="s">
        <v>38</v>
      </c>
      <c r="I168" s="16"/>
      <c r="J168" s="154"/>
      <c r="K168" s="155"/>
      <c r="L168" s="16"/>
      <c r="M168" s="154"/>
      <c r="N168" s="155"/>
      <c r="O168" s="16"/>
      <c r="P168" s="154"/>
      <c r="Q168" s="155"/>
      <c r="R168" s="16"/>
      <c r="S168" s="154"/>
      <c r="T168" s="155"/>
      <c r="U168" s="16"/>
      <c r="V168" s="154"/>
      <c r="W168" s="155"/>
    </row>
    <row r="169" spans="2:23" ht="18" customHeight="1" x14ac:dyDescent="0.25">
      <c r="B169" s="80"/>
      <c r="C169" s="109"/>
      <c r="D169" s="97"/>
      <c r="E169" s="103"/>
      <c r="F169" s="82"/>
      <c r="G169" s="77"/>
      <c r="H169" s="183"/>
      <c r="I169" s="115" t="e">
        <f>(I168/J168)*100</f>
        <v>#DIV/0!</v>
      </c>
      <c r="J169" s="115"/>
      <c r="K169" s="115"/>
      <c r="L169" s="115" t="e">
        <f>(L168/M168)*100</f>
        <v>#DIV/0!</v>
      </c>
      <c r="M169" s="115"/>
      <c r="N169" s="115"/>
      <c r="O169" s="115" t="e">
        <f>(O168/P168)*100</f>
        <v>#DIV/0!</v>
      </c>
      <c r="P169" s="115"/>
      <c r="Q169" s="115"/>
      <c r="R169" s="115" t="e">
        <f>(R168/S168)*100</f>
        <v>#DIV/0!</v>
      </c>
      <c r="S169" s="115"/>
      <c r="T169" s="115"/>
      <c r="U169" s="115" t="e">
        <f>(U168/V168)*100</f>
        <v>#DIV/0!</v>
      </c>
      <c r="V169" s="115"/>
      <c r="W169" s="115"/>
    </row>
    <row r="170" spans="2:23" ht="18" customHeight="1" x14ac:dyDescent="0.25">
      <c r="B170" s="80"/>
      <c r="C170" s="109">
        <v>82</v>
      </c>
      <c r="D170" s="96" t="s">
        <v>411</v>
      </c>
      <c r="E170" s="181" t="s">
        <v>278</v>
      </c>
      <c r="F170" s="82" t="s">
        <v>404</v>
      </c>
      <c r="G170" s="79">
        <v>0.8</v>
      </c>
      <c r="H170" s="183" t="s">
        <v>38</v>
      </c>
      <c r="I170" s="16"/>
      <c r="J170" s="154"/>
      <c r="K170" s="155"/>
      <c r="L170" s="16"/>
      <c r="M170" s="154"/>
      <c r="N170" s="155"/>
      <c r="O170" s="16"/>
      <c r="P170" s="154"/>
      <c r="Q170" s="155"/>
      <c r="R170" s="16"/>
      <c r="S170" s="154"/>
      <c r="T170" s="155"/>
      <c r="U170" s="16"/>
      <c r="V170" s="154"/>
      <c r="W170" s="155"/>
    </row>
    <row r="171" spans="2:23" ht="18" customHeight="1" x14ac:dyDescent="0.25">
      <c r="B171" s="80"/>
      <c r="C171" s="109"/>
      <c r="D171" s="96"/>
      <c r="E171" s="181"/>
      <c r="F171" s="82"/>
      <c r="G171" s="77"/>
      <c r="H171" s="183"/>
      <c r="I171" s="115" t="e">
        <f>(I170/J170)*100</f>
        <v>#DIV/0!</v>
      </c>
      <c r="J171" s="115"/>
      <c r="K171" s="115"/>
      <c r="L171" s="115" t="e">
        <f>(L170/M170)*100</f>
        <v>#DIV/0!</v>
      </c>
      <c r="M171" s="115"/>
      <c r="N171" s="115"/>
      <c r="O171" s="115" t="e">
        <f>(O170/P170)*100</f>
        <v>#DIV/0!</v>
      </c>
      <c r="P171" s="115"/>
      <c r="Q171" s="115"/>
      <c r="R171" s="115" t="e">
        <f>(R170/S170)*100</f>
        <v>#DIV/0!</v>
      </c>
      <c r="S171" s="115"/>
      <c r="T171" s="115"/>
      <c r="U171" s="115" t="e">
        <f>(U170/V170)*100</f>
        <v>#DIV/0!</v>
      </c>
      <c r="V171" s="115"/>
      <c r="W171" s="115"/>
    </row>
    <row r="172" spans="2:23" ht="18" customHeight="1" x14ac:dyDescent="0.25">
      <c r="B172" s="80"/>
      <c r="C172" s="109">
        <v>83</v>
      </c>
      <c r="D172" s="96" t="s">
        <v>423</v>
      </c>
      <c r="E172" s="181" t="s">
        <v>229</v>
      </c>
      <c r="F172" s="82" t="s">
        <v>405</v>
      </c>
      <c r="G172" s="79">
        <v>0.8</v>
      </c>
      <c r="H172" s="183" t="s">
        <v>38</v>
      </c>
      <c r="I172" s="16"/>
      <c r="J172" s="154"/>
      <c r="K172" s="155"/>
      <c r="L172" s="16"/>
      <c r="M172" s="154"/>
      <c r="N172" s="155"/>
      <c r="O172" s="16"/>
      <c r="P172" s="154"/>
      <c r="Q172" s="155"/>
      <c r="R172" s="16"/>
      <c r="S172" s="154"/>
      <c r="T172" s="155"/>
      <c r="U172" s="16"/>
      <c r="V172" s="154"/>
      <c r="W172" s="155"/>
    </row>
    <row r="173" spans="2:23" ht="18" customHeight="1" thickBot="1" x14ac:dyDescent="0.3">
      <c r="B173" s="80"/>
      <c r="C173" s="109"/>
      <c r="D173" s="96"/>
      <c r="E173" s="181"/>
      <c r="F173" s="182"/>
      <c r="G173" s="77"/>
      <c r="H173" s="183"/>
      <c r="I173" s="115" t="e">
        <f>(I172/J172)*100</f>
        <v>#DIV/0!</v>
      </c>
      <c r="J173" s="115"/>
      <c r="K173" s="115"/>
      <c r="L173" s="115" t="e">
        <f>(L172/M172)*100</f>
        <v>#DIV/0!</v>
      </c>
      <c r="M173" s="115"/>
      <c r="N173" s="115"/>
      <c r="O173" s="115" t="e">
        <f>(O172/P172)*100</f>
        <v>#DIV/0!</v>
      </c>
      <c r="P173" s="115"/>
      <c r="Q173" s="115"/>
      <c r="R173" s="115" t="e">
        <f>(R172/S172)*100</f>
        <v>#DIV/0!</v>
      </c>
      <c r="S173" s="115"/>
      <c r="T173" s="115"/>
      <c r="U173" s="115" t="e">
        <f>(U172/V172)*100</f>
        <v>#DIV/0!</v>
      </c>
      <c r="V173" s="115"/>
      <c r="W173" s="115"/>
    </row>
    <row r="174" spans="2:23" ht="18" customHeight="1" x14ac:dyDescent="0.25">
      <c r="B174" s="80"/>
      <c r="C174" s="184">
        <v>84</v>
      </c>
      <c r="D174" s="192" t="s">
        <v>413</v>
      </c>
      <c r="E174" s="192" t="s">
        <v>414</v>
      </c>
      <c r="F174" s="194" t="s">
        <v>406</v>
      </c>
      <c r="G174" s="188" t="s">
        <v>287</v>
      </c>
      <c r="H174" s="196" t="s">
        <v>38</v>
      </c>
      <c r="I174" s="169"/>
      <c r="J174" s="170"/>
      <c r="K174" s="171"/>
      <c r="L174" s="169"/>
      <c r="M174" s="170"/>
      <c r="N174" s="171"/>
      <c r="O174" s="169"/>
      <c r="P174" s="170"/>
      <c r="Q174" s="171"/>
      <c r="R174" s="169"/>
      <c r="S174" s="170"/>
      <c r="T174" s="171"/>
      <c r="U174" s="169"/>
      <c r="V174" s="170"/>
      <c r="W174" s="171"/>
    </row>
    <row r="175" spans="2:23" ht="18" customHeight="1" x14ac:dyDescent="0.25">
      <c r="B175" s="80"/>
      <c r="C175" s="185"/>
      <c r="D175" s="193"/>
      <c r="E175" s="193"/>
      <c r="F175" s="195"/>
      <c r="G175" s="189"/>
      <c r="H175" s="196"/>
      <c r="I175" s="172"/>
      <c r="J175" s="173"/>
      <c r="K175" s="174"/>
      <c r="L175" s="172"/>
      <c r="M175" s="173"/>
      <c r="N175" s="174"/>
      <c r="O175" s="172"/>
      <c r="P175" s="173"/>
      <c r="Q175" s="174"/>
      <c r="R175" s="172"/>
      <c r="S175" s="173"/>
      <c r="T175" s="174"/>
      <c r="U175" s="172"/>
      <c r="V175" s="173"/>
      <c r="W175" s="174"/>
    </row>
    <row r="176" spans="2:23" ht="18" customHeight="1" x14ac:dyDescent="0.25">
      <c r="B176" s="80"/>
      <c r="C176" s="184">
        <v>85</v>
      </c>
      <c r="D176" s="186" t="s">
        <v>417</v>
      </c>
      <c r="E176" s="186" t="s">
        <v>418</v>
      </c>
      <c r="F176" s="195"/>
      <c r="G176" s="188" t="s">
        <v>412</v>
      </c>
      <c r="H176" s="190" t="s">
        <v>38</v>
      </c>
      <c r="I176" s="169"/>
      <c r="J176" s="170"/>
      <c r="K176" s="171"/>
      <c r="L176" s="169"/>
      <c r="M176" s="170"/>
      <c r="N176" s="171"/>
      <c r="O176" s="169"/>
      <c r="P176" s="170"/>
      <c r="Q176" s="171"/>
      <c r="R176" s="169"/>
      <c r="S176" s="170"/>
      <c r="T176" s="171"/>
      <c r="U176" s="169"/>
      <c r="V176" s="170"/>
      <c r="W176" s="171"/>
    </row>
    <row r="177" spans="2:23" ht="18" customHeight="1" thickBot="1" x14ac:dyDescent="0.3">
      <c r="B177" s="80"/>
      <c r="C177" s="185"/>
      <c r="D177" s="187"/>
      <c r="E177" s="187"/>
      <c r="F177" s="182"/>
      <c r="G177" s="189"/>
      <c r="H177" s="191"/>
      <c r="I177" s="172"/>
      <c r="J177" s="173"/>
      <c r="K177" s="174"/>
      <c r="L177" s="172"/>
      <c r="M177" s="173"/>
      <c r="N177" s="174"/>
      <c r="O177" s="172"/>
      <c r="P177" s="173"/>
      <c r="Q177" s="174"/>
      <c r="R177" s="172"/>
      <c r="S177" s="173"/>
      <c r="T177" s="174"/>
      <c r="U177" s="172"/>
      <c r="V177" s="173"/>
      <c r="W177" s="174"/>
    </row>
    <row r="178" spans="2:23" ht="18" customHeight="1" x14ac:dyDescent="0.25">
      <c r="B178" s="62" t="s">
        <v>257</v>
      </c>
      <c r="C178" s="176">
        <v>86</v>
      </c>
      <c r="D178" s="108" t="s">
        <v>428</v>
      </c>
      <c r="E178" s="108" t="s">
        <v>425</v>
      </c>
      <c r="F178" s="177" t="s">
        <v>407</v>
      </c>
      <c r="G178" s="179">
        <v>0.85</v>
      </c>
      <c r="H178" s="175" t="s">
        <v>38</v>
      </c>
      <c r="I178" s="16"/>
      <c r="J178" s="154"/>
      <c r="K178" s="155"/>
      <c r="L178" s="16"/>
      <c r="M178" s="154"/>
      <c r="N178" s="155"/>
      <c r="O178" s="16"/>
      <c r="P178" s="154"/>
      <c r="Q178" s="155"/>
      <c r="R178" s="16"/>
      <c r="S178" s="154"/>
      <c r="T178" s="155"/>
      <c r="U178" s="16"/>
      <c r="V178" s="154"/>
      <c r="W178" s="155"/>
    </row>
    <row r="179" spans="2:23" ht="18" customHeight="1" x14ac:dyDescent="0.25">
      <c r="B179" s="62"/>
      <c r="C179" s="176"/>
      <c r="D179" s="108"/>
      <c r="E179" s="108"/>
      <c r="F179" s="178"/>
      <c r="G179" s="180"/>
      <c r="H179" s="175"/>
      <c r="I179" s="115" t="e">
        <f>(I178/J178)*100</f>
        <v>#DIV/0!</v>
      </c>
      <c r="J179" s="115"/>
      <c r="K179" s="115"/>
      <c r="L179" s="115" t="e">
        <f>(L178/M178)*100</f>
        <v>#DIV/0!</v>
      </c>
      <c r="M179" s="115"/>
      <c r="N179" s="115"/>
      <c r="O179" s="115" t="e">
        <f>(O178/P178)*100</f>
        <v>#DIV/0!</v>
      </c>
      <c r="P179" s="115"/>
      <c r="Q179" s="115"/>
      <c r="R179" s="115" t="e">
        <f>(R178/S178)*100</f>
        <v>#DIV/0!</v>
      </c>
      <c r="S179" s="115"/>
      <c r="T179" s="115"/>
      <c r="U179" s="115" t="e">
        <f>(U178/V178)*100</f>
        <v>#DIV/0!</v>
      </c>
      <c r="V179" s="115"/>
      <c r="W179" s="115"/>
    </row>
    <row r="180" spans="2:23" ht="18" customHeight="1" x14ac:dyDescent="0.25">
      <c r="B180" s="62"/>
      <c r="C180" s="109">
        <v>87</v>
      </c>
      <c r="D180" s="157" t="s">
        <v>429</v>
      </c>
      <c r="E180" s="158" t="s">
        <v>426</v>
      </c>
      <c r="F180" s="160" t="s">
        <v>408</v>
      </c>
      <c r="G180" s="162">
        <v>0.85</v>
      </c>
      <c r="H180" s="156" t="s">
        <v>38</v>
      </c>
      <c r="I180" s="16"/>
      <c r="J180" s="154"/>
      <c r="K180" s="155"/>
      <c r="L180" s="16"/>
      <c r="M180" s="154"/>
      <c r="N180" s="155"/>
      <c r="O180" s="16"/>
      <c r="P180" s="154"/>
      <c r="Q180" s="155"/>
      <c r="R180" s="16"/>
      <c r="S180" s="154"/>
      <c r="T180" s="155"/>
      <c r="U180" s="16"/>
      <c r="V180" s="154"/>
      <c r="W180" s="155"/>
    </row>
    <row r="181" spans="2:23" ht="18" customHeight="1" x14ac:dyDescent="0.25">
      <c r="B181" s="62"/>
      <c r="C181" s="109"/>
      <c r="D181" s="157"/>
      <c r="E181" s="159"/>
      <c r="F181" s="161"/>
      <c r="G181" s="106"/>
      <c r="H181" s="156"/>
      <c r="I181" s="115" t="e">
        <f>(I180/J180)*100</f>
        <v>#DIV/0!</v>
      </c>
      <c r="J181" s="115"/>
      <c r="K181" s="115"/>
      <c r="L181" s="115" t="e">
        <f>(L180/M180)*100</f>
        <v>#DIV/0!</v>
      </c>
      <c r="M181" s="115"/>
      <c r="N181" s="115"/>
      <c r="O181" s="115" t="e">
        <f>(O180/P180)*100</f>
        <v>#DIV/0!</v>
      </c>
      <c r="P181" s="115"/>
      <c r="Q181" s="115"/>
      <c r="R181" s="115" t="e">
        <f>(R180/S180)*100</f>
        <v>#DIV/0!</v>
      </c>
      <c r="S181" s="115"/>
      <c r="T181" s="115"/>
      <c r="U181" s="115" t="e">
        <f>(U180/V180)*100</f>
        <v>#DIV/0!</v>
      </c>
      <c r="V181" s="115"/>
      <c r="W181" s="115"/>
    </row>
    <row r="182" spans="2:23" ht="18" customHeight="1" x14ac:dyDescent="0.25">
      <c r="B182" s="149" t="s">
        <v>436</v>
      </c>
      <c r="C182" s="152">
        <v>88</v>
      </c>
      <c r="D182" s="153" t="s">
        <v>430</v>
      </c>
      <c r="E182" s="153" t="s">
        <v>431</v>
      </c>
      <c r="F182" s="13"/>
      <c r="G182" s="148"/>
      <c r="H182" s="142" t="s">
        <v>38</v>
      </c>
      <c r="I182" s="16"/>
      <c r="J182" s="115"/>
      <c r="K182" s="115"/>
      <c r="L182" s="16"/>
      <c r="M182" s="115"/>
      <c r="N182" s="115"/>
      <c r="O182" s="16"/>
      <c r="P182" s="115"/>
      <c r="Q182" s="115"/>
      <c r="R182" s="16"/>
      <c r="S182" s="115"/>
      <c r="T182" s="115"/>
      <c r="U182" s="16"/>
      <c r="V182" s="115"/>
      <c r="W182" s="115"/>
    </row>
    <row r="183" spans="2:23" ht="18" customHeight="1" x14ac:dyDescent="0.25">
      <c r="B183" s="150"/>
      <c r="C183" s="152"/>
      <c r="D183" s="153"/>
      <c r="E183" s="153"/>
      <c r="F183" s="13"/>
      <c r="G183" s="148"/>
      <c r="H183" s="142"/>
      <c r="I183" s="115" t="e">
        <f>(I182/J182)*100</f>
        <v>#DIV/0!</v>
      </c>
      <c r="J183" s="115"/>
      <c r="K183" s="115"/>
      <c r="L183" s="115" t="e">
        <f>(L182/M182)*100</f>
        <v>#DIV/0!</v>
      </c>
      <c r="M183" s="115"/>
      <c r="N183" s="115"/>
      <c r="O183" s="115" t="e">
        <f>(O182/P182)*100</f>
        <v>#DIV/0!</v>
      </c>
      <c r="P183" s="115"/>
      <c r="Q183" s="115"/>
      <c r="R183" s="115" t="e">
        <f>(R182/S182)*100</f>
        <v>#DIV/0!</v>
      </c>
      <c r="S183" s="115"/>
      <c r="T183" s="115"/>
      <c r="U183" s="115" t="e">
        <f>(U182/V182)*100</f>
        <v>#DIV/0!</v>
      </c>
      <c r="V183" s="115"/>
      <c r="W183" s="115"/>
    </row>
    <row r="184" spans="2:23" ht="18" customHeight="1" x14ac:dyDescent="0.25">
      <c r="B184" s="150"/>
      <c r="C184" s="163">
        <v>89</v>
      </c>
      <c r="D184" s="165" t="s">
        <v>432</v>
      </c>
      <c r="E184" s="144" t="s">
        <v>433</v>
      </c>
      <c r="G184" s="167"/>
      <c r="H184" s="142" t="s">
        <v>38</v>
      </c>
      <c r="I184" s="16"/>
      <c r="J184" s="115"/>
      <c r="K184" s="115"/>
      <c r="L184" s="16"/>
      <c r="M184" s="115"/>
      <c r="N184" s="115"/>
      <c r="O184" s="16"/>
      <c r="P184" s="115"/>
      <c r="Q184" s="115"/>
      <c r="R184" s="16"/>
      <c r="S184" s="115"/>
      <c r="T184" s="115"/>
      <c r="U184" s="16"/>
      <c r="V184" s="115"/>
      <c r="W184" s="115"/>
    </row>
    <row r="185" spans="2:23" ht="18" customHeight="1" x14ac:dyDescent="0.25">
      <c r="B185" s="150"/>
      <c r="C185" s="164"/>
      <c r="D185" s="166"/>
      <c r="E185" s="145"/>
      <c r="G185" s="168"/>
      <c r="H185" s="142"/>
      <c r="I185" s="115" t="e">
        <f>(I184/J184)*100</f>
        <v>#DIV/0!</v>
      </c>
      <c r="J185" s="115"/>
      <c r="K185" s="115"/>
      <c r="L185" s="115" t="e">
        <f>(L184/M184)*100</f>
        <v>#DIV/0!</v>
      </c>
      <c r="M185" s="115"/>
      <c r="N185" s="115"/>
      <c r="O185" s="115" t="e">
        <f>(O184/P184)*100</f>
        <v>#DIV/0!</v>
      </c>
      <c r="P185" s="115"/>
      <c r="Q185" s="115"/>
      <c r="R185" s="115" t="e">
        <f>(R184/S184)*100</f>
        <v>#DIV/0!</v>
      </c>
      <c r="S185" s="115"/>
      <c r="T185" s="115"/>
      <c r="U185" s="115" t="e">
        <f>(U184/V184)*100</f>
        <v>#DIV/0!</v>
      </c>
      <c r="V185" s="115"/>
      <c r="W185" s="115"/>
    </row>
    <row r="186" spans="2:23" ht="18" customHeight="1" x14ac:dyDescent="0.25">
      <c r="B186" s="150"/>
      <c r="C186" s="143">
        <v>90</v>
      </c>
      <c r="D186" s="144" t="s">
        <v>434</v>
      </c>
      <c r="E186" s="146" t="s">
        <v>435</v>
      </c>
      <c r="F186" s="7"/>
      <c r="G186" s="148"/>
      <c r="H186" s="142" t="s">
        <v>38</v>
      </c>
      <c r="I186" s="16"/>
      <c r="J186" s="115"/>
      <c r="K186" s="115"/>
      <c r="L186" s="16"/>
      <c r="M186" s="115"/>
      <c r="N186" s="115"/>
      <c r="O186" s="16"/>
      <c r="P186" s="115"/>
      <c r="Q186" s="115"/>
      <c r="R186" s="16"/>
      <c r="S186" s="115"/>
      <c r="T186" s="115"/>
      <c r="U186" s="16"/>
      <c r="V186" s="115"/>
      <c r="W186" s="115"/>
    </row>
    <row r="187" spans="2:23" ht="18" customHeight="1" x14ac:dyDescent="0.25">
      <c r="B187" s="151"/>
      <c r="C187" s="143"/>
      <c r="D187" s="145"/>
      <c r="E187" s="147"/>
      <c r="F187" s="7"/>
      <c r="G187" s="148"/>
      <c r="H187" s="142"/>
      <c r="I187" s="115" t="e">
        <f>(I186/J186)*100</f>
        <v>#DIV/0!</v>
      </c>
      <c r="J187" s="115"/>
      <c r="K187" s="115"/>
      <c r="L187" s="115" t="e">
        <f>(L186/M186)*100</f>
        <v>#DIV/0!</v>
      </c>
      <c r="M187" s="115"/>
      <c r="N187" s="115"/>
      <c r="O187" s="115" t="e">
        <f>(O186/P186)*100</f>
        <v>#DIV/0!</v>
      </c>
      <c r="P187" s="115"/>
      <c r="Q187" s="115"/>
      <c r="R187" s="115" t="e">
        <f>(R186/S186)*100</f>
        <v>#DIV/0!</v>
      </c>
      <c r="S187" s="115"/>
      <c r="T187" s="115"/>
      <c r="U187" s="115" t="e">
        <f>(U186/V186)*100</f>
        <v>#DIV/0!</v>
      </c>
      <c r="V187" s="115"/>
      <c r="W187" s="115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1434">
    <mergeCell ref="V7:W7"/>
    <mergeCell ref="B8:B35"/>
    <mergeCell ref="C8:C9"/>
    <mergeCell ref="D8:D9"/>
    <mergeCell ref="E8:E9"/>
    <mergeCell ref="F8:F9"/>
    <mergeCell ref="U6:W6"/>
    <mergeCell ref="J7:K7"/>
    <mergeCell ref="M7:N7"/>
    <mergeCell ref="P7:Q7"/>
    <mergeCell ref="S7:T7"/>
    <mergeCell ref="H6:H7"/>
    <mergeCell ref="I6:K6"/>
    <mergeCell ref="L6:N6"/>
    <mergeCell ref="O6:Q6"/>
    <mergeCell ref="R6:T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V10:W10"/>
    <mergeCell ref="I11:K11"/>
    <mergeCell ref="L11:N11"/>
    <mergeCell ref="O11:Q11"/>
    <mergeCell ref="R11:T11"/>
    <mergeCell ref="J10:K10"/>
    <mergeCell ref="M10:N10"/>
    <mergeCell ref="P10:Q10"/>
    <mergeCell ref="S10:T10"/>
    <mergeCell ref="C10:C11"/>
    <mergeCell ref="D10:D11"/>
    <mergeCell ref="E10:E11"/>
    <mergeCell ref="F10:F11"/>
    <mergeCell ref="G10:G11"/>
    <mergeCell ref="H10:H11"/>
    <mergeCell ref="U9:W9"/>
    <mergeCell ref="V8:W8"/>
    <mergeCell ref="I9:K9"/>
    <mergeCell ref="L9:N9"/>
    <mergeCell ref="O9:Q9"/>
    <mergeCell ref="R9:T9"/>
    <mergeCell ref="G8:G9"/>
    <mergeCell ref="H8:H9"/>
    <mergeCell ref="J8:K8"/>
    <mergeCell ref="M8:N8"/>
    <mergeCell ref="P8:Q8"/>
    <mergeCell ref="S8:T8"/>
    <mergeCell ref="U13:W13"/>
    <mergeCell ref="C14:C15"/>
    <mergeCell ref="D14:D15"/>
    <mergeCell ref="E14:E15"/>
    <mergeCell ref="F14:F15"/>
    <mergeCell ref="G14:G15"/>
    <mergeCell ref="H14:H15"/>
    <mergeCell ref="V12:W12"/>
    <mergeCell ref="I13:K13"/>
    <mergeCell ref="L13:N13"/>
    <mergeCell ref="O13:Q13"/>
    <mergeCell ref="R13:T13"/>
    <mergeCell ref="J12:K12"/>
    <mergeCell ref="M12:N12"/>
    <mergeCell ref="P12:Q12"/>
    <mergeCell ref="S12:T12"/>
    <mergeCell ref="U11:W11"/>
    <mergeCell ref="C12:C13"/>
    <mergeCell ref="D12:D13"/>
    <mergeCell ref="E12:E13"/>
    <mergeCell ref="F12:F13"/>
    <mergeCell ref="G12:G13"/>
    <mergeCell ref="H12:H13"/>
    <mergeCell ref="V16:W16"/>
    <mergeCell ref="I17:K17"/>
    <mergeCell ref="L17:N17"/>
    <mergeCell ref="O17:Q17"/>
    <mergeCell ref="R17:T17"/>
    <mergeCell ref="J16:K16"/>
    <mergeCell ref="M16:N16"/>
    <mergeCell ref="P16:Q16"/>
    <mergeCell ref="S16:T16"/>
    <mergeCell ref="U15:W15"/>
    <mergeCell ref="C16:C17"/>
    <mergeCell ref="D16:D17"/>
    <mergeCell ref="E16:E17"/>
    <mergeCell ref="F16:F17"/>
    <mergeCell ref="G16:G17"/>
    <mergeCell ref="H16:H17"/>
    <mergeCell ref="V14:W14"/>
    <mergeCell ref="I15:K15"/>
    <mergeCell ref="L15:N15"/>
    <mergeCell ref="O15:Q15"/>
    <mergeCell ref="R15:T15"/>
    <mergeCell ref="J14:K14"/>
    <mergeCell ref="M14:N14"/>
    <mergeCell ref="P14:Q14"/>
    <mergeCell ref="S14:T14"/>
    <mergeCell ref="U19:W19"/>
    <mergeCell ref="C20:C21"/>
    <mergeCell ref="D20:D21"/>
    <mergeCell ref="E20:E21"/>
    <mergeCell ref="F20:F21"/>
    <mergeCell ref="G20:G21"/>
    <mergeCell ref="H20:H21"/>
    <mergeCell ref="V18:W18"/>
    <mergeCell ref="I19:K19"/>
    <mergeCell ref="L19:N19"/>
    <mergeCell ref="O19:Q19"/>
    <mergeCell ref="R19:T19"/>
    <mergeCell ref="J18:K18"/>
    <mergeCell ref="M18:N18"/>
    <mergeCell ref="P18:Q18"/>
    <mergeCell ref="S18:T18"/>
    <mergeCell ref="U17:W17"/>
    <mergeCell ref="C18:C19"/>
    <mergeCell ref="D18:D19"/>
    <mergeCell ref="E18:E19"/>
    <mergeCell ref="F18:F19"/>
    <mergeCell ref="G18:G19"/>
    <mergeCell ref="H18:H19"/>
    <mergeCell ref="V22:W22"/>
    <mergeCell ref="I23:K23"/>
    <mergeCell ref="L23:N23"/>
    <mergeCell ref="O23:Q23"/>
    <mergeCell ref="R23:T23"/>
    <mergeCell ref="J22:K22"/>
    <mergeCell ref="M22:N22"/>
    <mergeCell ref="P22:Q22"/>
    <mergeCell ref="S22:T22"/>
    <mergeCell ref="U21:W21"/>
    <mergeCell ref="C22:C23"/>
    <mergeCell ref="D22:D23"/>
    <mergeCell ref="E22:E23"/>
    <mergeCell ref="F22:F23"/>
    <mergeCell ref="G22:G23"/>
    <mergeCell ref="H22:H23"/>
    <mergeCell ref="V20:W20"/>
    <mergeCell ref="I21:K21"/>
    <mergeCell ref="L21:N21"/>
    <mergeCell ref="O21:Q21"/>
    <mergeCell ref="R21:T21"/>
    <mergeCell ref="J20:K20"/>
    <mergeCell ref="M20:N20"/>
    <mergeCell ref="P20:Q20"/>
    <mergeCell ref="S20:T20"/>
    <mergeCell ref="U25:W25"/>
    <mergeCell ref="C26:C27"/>
    <mergeCell ref="D26:D27"/>
    <mergeCell ref="E26:E27"/>
    <mergeCell ref="F26:F27"/>
    <mergeCell ref="G26:G27"/>
    <mergeCell ref="H26:H27"/>
    <mergeCell ref="V24:W24"/>
    <mergeCell ref="I25:K25"/>
    <mergeCell ref="L25:N25"/>
    <mergeCell ref="O25:Q25"/>
    <mergeCell ref="R25:T25"/>
    <mergeCell ref="J24:K24"/>
    <mergeCell ref="M24:N24"/>
    <mergeCell ref="P24:Q24"/>
    <mergeCell ref="S24:T24"/>
    <mergeCell ref="U23:W23"/>
    <mergeCell ref="C24:C25"/>
    <mergeCell ref="D24:D25"/>
    <mergeCell ref="E24:E25"/>
    <mergeCell ref="F24:F25"/>
    <mergeCell ref="G24:G25"/>
    <mergeCell ref="H24:H25"/>
    <mergeCell ref="V28:W28"/>
    <mergeCell ref="I29:K29"/>
    <mergeCell ref="L29:N29"/>
    <mergeCell ref="O29:Q29"/>
    <mergeCell ref="R29:T29"/>
    <mergeCell ref="J28:K28"/>
    <mergeCell ref="M28:N28"/>
    <mergeCell ref="P28:Q28"/>
    <mergeCell ref="S28:T28"/>
    <mergeCell ref="U27:W27"/>
    <mergeCell ref="C28:C29"/>
    <mergeCell ref="D28:D29"/>
    <mergeCell ref="E28:E29"/>
    <mergeCell ref="F28:F29"/>
    <mergeCell ref="G28:G29"/>
    <mergeCell ref="H28:H29"/>
    <mergeCell ref="V26:W26"/>
    <mergeCell ref="I27:K27"/>
    <mergeCell ref="L27:N27"/>
    <mergeCell ref="O27:Q27"/>
    <mergeCell ref="R27:T27"/>
    <mergeCell ref="J26:K26"/>
    <mergeCell ref="M26:N26"/>
    <mergeCell ref="P26:Q26"/>
    <mergeCell ref="S26:T26"/>
    <mergeCell ref="U31:W31"/>
    <mergeCell ref="C32:C33"/>
    <mergeCell ref="D32:D33"/>
    <mergeCell ref="E32:E33"/>
    <mergeCell ref="F32:F33"/>
    <mergeCell ref="G32:G33"/>
    <mergeCell ref="H32:H33"/>
    <mergeCell ref="V30:W30"/>
    <mergeCell ref="I31:K31"/>
    <mergeCell ref="L31:N31"/>
    <mergeCell ref="O31:Q31"/>
    <mergeCell ref="R31:T31"/>
    <mergeCell ref="J30:K30"/>
    <mergeCell ref="M30:N30"/>
    <mergeCell ref="P30:Q30"/>
    <mergeCell ref="S30:T30"/>
    <mergeCell ref="U29:W29"/>
    <mergeCell ref="C30:C31"/>
    <mergeCell ref="D30:D31"/>
    <mergeCell ref="E30:E31"/>
    <mergeCell ref="F30:F31"/>
    <mergeCell ref="G30:G31"/>
    <mergeCell ref="H30:H31"/>
    <mergeCell ref="V34:W34"/>
    <mergeCell ref="I35:K35"/>
    <mergeCell ref="L35:N35"/>
    <mergeCell ref="O35:Q35"/>
    <mergeCell ref="R35:T35"/>
    <mergeCell ref="J34:K34"/>
    <mergeCell ref="M34:N34"/>
    <mergeCell ref="P34:Q34"/>
    <mergeCell ref="S34:T34"/>
    <mergeCell ref="U33:W33"/>
    <mergeCell ref="C34:C35"/>
    <mergeCell ref="D34:D35"/>
    <mergeCell ref="E34:E35"/>
    <mergeCell ref="F34:F35"/>
    <mergeCell ref="G34:G35"/>
    <mergeCell ref="H34:H35"/>
    <mergeCell ref="V32:W32"/>
    <mergeCell ref="I33:K33"/>
    <mergeCell ref="L33:N33"/>
    <mergeCell ref="O33:Q33"/>
    <mergeCell ref="R33:T33"/>
    <mergeCell ref="J32:K32"/>
    <mergeCell ref="M32:N32"/>
    <mergeCell ref="P32:Q32"/>
    <mergeCell ref="S32:T32"/>
    <mergeCell ref="V36:W36"/>
    <mergeCell ref="I37:K37"/>
    <mergeCell ref="L37:N37"/>
    <mergeCell ref="O37:Q37"/>
    <mergeCell ref="R37:T37"/>
    <mergeCell ref="H36:H37"/>
    <mergeCell ref="J36:K36"/>
    <mergeCell ref="M36:N36"/>
    <mergeCell ref="P36:Q36"/>
    <mergeCell ref="S36:T36"/>
    <mergeCell ref="U35:W35"/>
    <mergeCell ref="B36:B45"/>
    <mergeCell ref="C36:C37"/>
    <mergeCell ref="D36:D37"/>
    <mergeCell ref="E36:E37"/>
    <mergeCell ref="F36:F45"/>
    <mergeCell ref="G36:G37"/>
    <mergeCell ref="U39:W39"/>
    <mergeCell ref="C40:C41"/>
    <mergeCell ref="D40:D41"/>
    <mergeCell ref="E40:E41"/>
    <mergeCell ref="G40:G41"/>
    <mergeCell ref="H40:H41"/>
    <mergeCell ref="J40:K40"/>
    <mergeCell ref="V38:W38"/>
    <mergeCell ref="I39:K39"/>
    <mergeCell ref="L39:N39"/>
    <mergeCell ref="O39:Q39"/>
    <mergeCell ref="R39:T39"/>
    <mergeCell ref="J38:K38"/>
    <mergeCell ref="M38:N38"/>
    <mergeCell ref="P38:Q38"/>
    <mergeCell ref="S38:T38"/>
    <mergeCell ref="U37:W37"/>
    <mergeCell ref="C38:C39"/>
    <mergeCell ref="D38:D39"/>
    <mergeCell ref="E38:E39"/>
    <mergeCell ref="G38:G39"/>
    <mergeCell ref="H38:H39"/>
    <mergeCell ref="U41:W41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I41:K41"/>
    <mergeCell ref="L41:N41"/>
    <mergeCell ref="O41:Q41"/>
    <mergeCell ref="R41:T41"/>
    <mergeCell ref="V40:W40"/>
    <mergeCell ref="M40:N40"/>
    <mergeCell ref="P40:Q40"/>
    <mergeCell ref="S40:T40"/>
    <mergeCell ref="V44:W44"/>
    <mergeCell ref="M44:N44"/>
    <mergeCell ref="P44:Q44"/>
    <mergeCell ref="S44:T44"/>
    <mergeCell ref="C44:C45"/>
    <mergeCell ref="D44:D45"/>
    <mergeCell ref="E44:E45"/>
    <mergeCell ref="G44:G45"/>
    <mergeCell ref="H44:H45"/>
    <mergeCell ref="J44:K44"/>
    <mergeCell ref="I45:K45"/>
    <mergeCell ref="U43:W43"/>
    <mergeCell ref="V42:W42"/>
    <mergeCell ref="I43:K43"/>
    <mergeCell ref="L43:N43"/>
    <mergeCell ref="O43:Q43"/>
    <mergeCell ref="R43:T43"/>
    <mergeCell ref="V46:W46"/>
    <mergeCell ref="I47:K47"/>
    <mergeCell ref="L47:N47"/>
    <mergeCell ref="O47:Q47"/>
    <mergeCell ref="R47:T47"/>
    <mergeCell ref="H46:H47"/>
    <mergeCell ref="J46:K46"/>
    <mergeCell ref="M46:N46"/>
    <mergeCell ref="P46:Q46"/>
    <mergeCell ref="S46:T46"/>
    <mergeCell ref="B46:B57"/>
    <mergeCell ref="C46:C47"/>
    <mergeCell ref="D46:D47"/>
    <mergeCell ref="E46:E47"/>
    <mergeCell ref="F46:F47"/>
    <mergeCell ref="G46:G47"/>
    <mergeCell ref="U45:W45"/>
    <mergeCell ref="L45:N45"/>
    <mergeCell ref="O45:Q45"/>
    <mergeCell ref="R45:T45"/>
    <mergeCell ref="U49:W49"/>
    <mergeCell ref="C50:C51"/>
    <mergeCell ref="D50:D51"/>
    <mergeCell ref="E50:E51"/>
    <mergeCell ref="F50:F51"/>
    <mergeCell ref="G50:G51"/>
    <mergeCell ref="V48:W48"/>
    <mergeCell ref="I49:K49"/>
    <mergeCell ref="L49:N49"/>
    <mergeCell ref="O49:Q49"/>
    <mergeCell ref="R49:T49"/>
    <mergeCell ref="H48:H49"/>
    <mergeCell ref="J48:K48"/>
    <mergeCell ref="M48:N48"/>
    <mergeCell ref="P48:Q48"/>
    <mergeCell ref="S48:T48"/>
    <mergeCell ref="U47:W47"/>
    <mergeCell ref="C48:C49"/>
    <mergeCell ref="D48:D49"/>
    <mergeCell ref="E48:E49"/>
    <mergeCell ref="F48:F49"/>
    <mergeCell ref="G48:G49"/>
    <mergeCell ref="U52:W53"/>
    <mergeCell ref="C54:C55"/>
    <mergeCell ref="D54:D55"/>
    <mergeCell ref="E54:E55"/>
    <mergeCell ref="F54:F55"/>
    <mergeCell ref="G54:G55"/>
    <mergeCell ref="O52:Q53"/>
    <mergeCell ref="R52:T53"/>
    <mergeCell ref="U51:W51"/>
    <mergeCell ref="C52:C53"/>
    <mergeCell ref="D52:D53"/>
    <mergeCell ref="E52:E53"/>
    <mergeCell ref="F52:F53"/>
    <mergeCell ref="G52:G53"/>
    <mergeCell ref="H52:H53"/>
    <mergeCell ref="I52:K53"/>
    <mergeCell ref="L52:N53"/>
    <mergeCell ref="H50:H51"/>
    <mergeCell ref="I51:K51"/>
    <mergeCell ref="L51:N51"/>
    <mergeCell ref="O51:Q51"/>
    <mergeCell ref="R51:T51"/>
    <mergeCell ref="V56:W56"/>
    <mergeCell ref="I57:K57"/>
    <mergeCell ref="L57:N57"/>
    <mergeCell ref="O57:Q57"/>
    <mergeCell ref="R57:T57"/>
    <mergeCell ref="H56:H57"/>
    <mergeCell ref="J56:K56"/>
    <mergeCell ref="M56:N56"/>
    <mergeCell ref="P56:Q56"/>
    <mergeCell ref="S56:T56"/>
    <mergeCell ref="U55:W55"/>
    <mergeCell ref="C56:C57"/>
    <mergeCell ref="D56:D57"/>
    <mergeCell ref="E56:E57"/>
    <mergeCell ref="F56:F57"/>
    <mergeCell ref="G56:G57"/>
    <mergeCell ref="V54:W54"/>
    <mergeCell ref="I55:K55"/>
    <mergeCell ref="L55:N55"/>
    <mergeCell ref="O55:Q55"/>
    <mergeCell ref="R55:T55"/>
    <mergeCell ref="H54:H55"/>
    <mergeCell ref="J54:K54"/>
    <mergeCell ref="M54:N54"/>
    <mergeCell ref="P54:Q54"/>
    <mergeCell ref="S54:T54"/>
    <mergeCell ref="U59:W59"/>
    <mergeCell ref="V58:W58"/>
    <mergeCell ref="I59:K59"/>
    <mergeCell ref="L59:N59"/>
    <mergeCell ref="O59:Q59"/>
    <mergeCell ref="R59:T59"/>
    <mergeCell ref="G58:G59"/>
    <mergeCell ref="H58:H59"/>
    <mergeCell ref="J58:K58"/>
    <mergeCell ref="M58:N58"/>
    <mergeCell ref="P58:Q58"/>
    <mergeCell ref="S58:T58"/>
    <mergeCell ref="U57:W57"/>
    <mergeCell ref="B58:B63"/>
    <mergeCell ref="C58:C59"/>
    <mergeCell ref="D58:D59"/>
    <mergeCell ref="E58:E59"/>
    <mergeCell ref="F58:F59"/>
    <mergeCell ref="V62:W62"/>
    <mergeCell ref="I63:K63"/>
    <mergeCell ref="L63:N63"/>
    <mergeCell ref="O63:Q63"/>
    <mergeCell ref="R63:T63"/>
    <mergeCell ref="J62:K62"/>
    <mergeCell ref="M62:N62"/>
    <mergeCell ref="P62:Q62"/>
    <mergeCell ref="S62:T62"/>
    <mergeCell ref="U61:W61"/>
    <mergeCell ref="C62:C63"/>
    <mergeCell ref="D62:D63"/>
    <mergeCell ref="E62:E63"/>
    <mergeCell ref="F62:F63"/>
    <mergeCell ref="G62:G63"/>
    <mergeCell ref="H62:H63"/>
    <mergeCell ref="V60:W60"/>
    <mergeCell ref="I61:K61"/>
    <mergeCell ref="L61:N61"/>
    <mergeCell ref="O61:Q61"/>
    <mergeCell ref="R61:T61"/>
    <mergeCell ref="J60:K60"/>
    <mergeCell ref="M60:N60"/>
    <mergeCell ref="P60:Q60"/>
    <mergeCell ref="S60:T60"/>
    <mergeCell ref="C60:C61"/>
    <mergeCell ref="D60:D61"/>
    <mergeCell ref="E60:E61"/>
    <mergeCell ref="F60:F61"/>
    <mergeCell ref="G60:G61"/>
    <mergeCell ref="H60:H61"/>
    <mergeCell ref="V64:W64"/>
    <mergeCell ref="I65:K65"/>
    <mergeCell ref="L65:N65"/>
    <mergeCell ref="O65:Q65"/>
    <mergeCell ref="R65:T65"/>
    <mergeCell ref="H64:H65"/>
    <mergeCell ref="J64:K64"/>
    <mergeCell ref="M64:N64"/>
    <mergeCell ref="P64:Q64"/>
    <mergeCell ref="S64:T64"/>
    <mergeCell ref="U63:W63"/>
    <mergeCell ref="B64:B81"/>
    <mergeCell ref="C64:C65"/>
    <mergeCell ref="D64:D65"/>
    <mergeCell ref="E64:E65"/>
    <mergeCell ref="F64:F65"/>
    <mergeCell ref="G64:G65"/>
    <mergeCell ref="U67:W67"/>
    <mergeCell ref="C68:C69"/>
    <mergeCell ref="D68:D69"/>
    <mergeCell ref="E68:E69"/>
    <mergeCell ref="F68:F69"/>
    <mergeCell ref="G68:G69"/>
    <mergeCell ref="V66:W66"/>
    <mergeCell ref="I67:K67"/>
    <mergeCell ref="L67:N67"/>
    <mergeCell ref="O67:Q67"/>
    <mergeCell ref="R67:T67"/>
    <mergeCell ref="H66:H67"/>
    <mergeCell ref="J66:K66"/>
    <mergeCell ref="M66:N66"/>
    <mergeCell ref="P66:Q66"/>
    <mergeCell ref="S66:T66"/>
    <mergeCell ref="U65:W65"/>
    <mergeCell ref="C66:C67"/>
    <mergeCell ref="D66:D67"/>
    <mergeCell ref="E66:E67"/>
    <mergeCell ref="F66:F67"/>
    <mergeCell ref="G66:G67"/>
    <mergeCell ref="V70:W70"/>
    <mergeCell ref="I71:K71"/>
    <mergeCell ref="L71:N71"/>
    <mergeCell ref="O71:Q71"/>
    <mergeCell ref="R71:T71"/>
    <mergeCell ref="H70:H71"/>
    <mergeCell ref="J70:K70"/>
    <mergeCell ref="M70:N70"/>
    <mergeCell ref="P70:Q70"/>
    <mergeCell ref="S70:T70"/>
    <mergeCell ref="U69:W69"/>
    <mergeCell ref="C70:C71"/>
    <mergeCell ref="D70:D71"/>
    <mergeCell ref="E70:E71"/>
    <mergeCell ref="F70:F71"/>
    <mergeCell ref="G70:G71"/>
    <mergeCell ref="V68:W68"/>
    <mergeCell ref="I69:K69"/>
    <mergeCell ref="L69:N69"/>
    <mergeCell ref="O69:Q69"/>
    <mergeCell ref="R69:T69"/>
    <mergeCell ref="H68:H69"/>
    <mergeCell ref="J68:K68"/>
    <mergeCell ref="M68:N68"/>
    <mergeCell ref="P68:Q68"/>
    <mergeCell ref="S68:T68"/>
    <mergeCell ref="U73:W73"/>
    <mergeCell ref="C74:C75"/>
    <mergeCell ref="D74:D75"/>
    <mergeCell ref="E74:E75"/>
    <mergeCell ref="F74:F75"/>
    <mergeCell ref="G74:G75"/>
    <mergeCell ref="V72:W72"/>
    <mergeCell ref="I73:K73"/>
    <mergeCell ref="L73:N73"/>
    <mergeCell ref="O73:Q73"/>
    <mergeCell ref="R73:T73"/>
    <mergeCell ref="H72:H73"/>
    <mergeCell ref="J72:K72"/>
    <mergeCell ref="M72:N72"/>
    <mergeCell ref="P72:Q72"/>
    <mergeCell ref="S72:T72"/>
    <mergeCell ref="U71:W71"/>
    <mergeCell ref="C72:C73"/>
    <mergeCell ref="D72:D73"/>
    <mergeCell ref="E72:E73"/>
    <mergeCell ref="F72:F73"/>
    <mergeCell ref="G72:G73"/>
    <mergeCell ref="V76:W76"/>
    <mergeCell ref="I77:K77"/>
    <mergeCell ref="L77:N77"/>
    <mergeCell ref="O77:Q77"/>
    <mergeCell ref="R77:T77"/>
    <mergeCell ref="H76:H77"/>
    <mergeCell ref="J76:K76"/>
    <mergeCell ref="M76:N76"/>
    <mergeCell ref="P76:Q76"/>
    <mergeCell ref="S76:T76"/>
    <mergeCell ref="U75:W75"/>
    <mergeCell ref="C76:C77"/>
    <mergeCell ref="D76:D77"/>
    <mergeCell ref="E76:E77"/>
    <mergeCell ref="F76:F77"/>
    <mergeCell ref="G76:G77"/>
    <mergeCell ref="V74:W74"/>
    <mergeCell ref="I75:K75"/>
    <mergeCell ref="L75:N75"/>
    <mergeCell ref="O75:Q75"/>
    <mergeCell ref="R75:T75"/>
    <mergeCell ref="H74:H75"/>
    <mergeCell ref="J74:K74"/>
    <mergeCell ref="M74:N74"/>
    <mergeCell ref="P74:Q74"/>
    <mergeCell ref="S74:T74"/>
    <mergeCell ref="U79:W79"/>
    <mergeCell ref="C80:C81"/>
    <mergeCell ref="D80:D81"/>
    <mergeCell ref="E80:E81"/>
    <mergeCell ref="F80:F81"/>
    <mergeCell ref="G80:G81"/>
    <mergeCell ref="H80:H81"/>
    <mergeCell ref="J80:K80"/>
    <mergeCell ref="M80:N80"/>
    <mergeCell ref="H78:H79"/>
    <mergeCell ref="I79:K79"/>
    <mergeCell ref="L79:N79"/>
    <mergeCell ref="O79:Q79"/>
    <mergeCell ref="R79:T79"/>
    <mergeCell ref="U77:W77"/>
    <mergeCell ref="C78:C79"/>
    <mergeCell ref="D78:D79"/>
    <mergeCell ref="E78:E79"/>
    <mergeCell ref="F78:F79"/>
    <mergeCell ref="G78:G79"/>
    <mergeCell ref="V82:W82"/>
    <mergeCell ref="M82:N82"/>
    <mergeCell ref="P82:Q82"/>
    <mergeCell ref="S82:T82"/>
    <mergeCell ref="U81:W81"/>
    <mergeCell ref="B82:B107"/>
    <mergeCell ref="C82:C83"/>
    <mergeCell ref="D82:D83"/>
    <mergeCell ref="E82:E83"/>
    <mergeCell ref="F82:F83"/>
    <mergeCell ref="G82:G83"/>
    <mergeCell ref="H82:H83"/>
    <mergeCell ref="J82:K82"/>
    <mergeCell ref="V80:W80"/>
    <mergeCell ref="I81:K81"/>
    <mergeCell ref="L81:N81"/>
    <mergeCell ref="O81:Q81"/>
    <mergeCell ref="R81:T81"/>
    <mergeCell ref="P80:Q80"/>
    <mergeCell ref="S80:T80"/>
    <mergeCell ref="U85:W85"/>
    <mergeCell ref="C86:C87"/>
    <mergeCell ref="D86:D87"/>
    <mergeCell ref="E86:E87"/>
    <mergeCell ref="F86:F87"/>
    <mergeCell ref="G86:G87"/>
    <mergeCell ref="H86:H87"/>
    <mergeCell ref="R85:T85"/>
    <mergeCell ref="U83:W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I83:K83"/>
    <mergeCell ref="L83:N83"/>
    <mergeCell ref="O83:Q83"/>
    <mergeCell ref="R83:T83"/>
    <mergeCell ref="V88:W88"/>
    <mergeCell ref="I89:K89"/>
    <mergeCell ref="L89:N89"/>
    <mergeCell ref="O89:Q89"/>
    <mergeCell ref="R89:T89"/>
    <mergeCell ref="J88:K88"/>
    <mergeCell ref="M88:N88"/>
    <mergeCell ref="P88:Q88"/>
    <mergeCell ref="S88:T88"/>
    <mergeCell ref="U87:W87"/>
    <mergeCell ref="C88:C89"/>
    <mergeCell ref="D88:D89"/>
    <mergeCell ref="E88:E89"/>
    <mergeCell ref="F88:F89"/>
    <mergeCell ref="G88:G89"/>
    <mergeCell ref="H88:H89"/>
    <mergeCell ref="V86:W86"/>
    <mergeCell ref="I87:K87"/>
    <mergeCell ref="L87:N87"/>
    <mergeCell ref="O87:Q87"/>
    <mergeCell ref="R87:T87"/>
    <mergeCell ref="J86:K86"/>
    <mergeCell ref="M86:N86"/>
    <mergeCell ref="P86:Q86"/>
    <mergeCell ref="S86:T86"/>
    <mergeCell ref="U91:W91"/>
    <mergeCell ref="C92:C93"/>
    <mergeCell ref="D92:D93"/>
    <mergeCell ref="E92:E93"/>
    <mergeCell ref="F92:F93"/>
    <mergeCell ref="G92:G93"/>
    <mergeCell ref="H92:H93"/>
    <mergeCell ref="V90:W90"/>
    <mergeCell ref="I91:K91"/>
    <mergeCell ref="L91:N91"/>
    <mergeCell ref="O91:Q91"/>
    <mergeCell ref="R91:T91"/>
    <mergeCell ref="J90:K90"/>
    <mergeCell ref="M90:N90"/>
    <mergeCell ref="P90:Q90"/>
    <mergeCell ref="S90:T90"/>
    <mergeCell ref="U89:W89"/>
    <mergeCell ref="C90:C91"/>
    <mergeCell ref="D90:D91"/>
    <mergeCell ref="E90:E91"/>
    <mergeCell ref="F90:F91"/>
    <mergeCell ref="G90:G91"/>
    <mergeCell ref="H90:H91"/>
    <mergeCell ref="V94:W94"/>
    <mergeCell ref="I95:K95"/>
    <mergeCell ref="L95:N95"/>
    <mergeCell ref="O95:Q95"/>
    <mergeCell ref="R95:T95"/>
    <mergeCell ref="J94:K94"/>
    <mergeCell ref="M94:N94"/>
    <mergeCell ref="P94:Q94"/>
    <mergeCell ref="S94:T94"/>
    <mergeCell ref="U93:W93"/>
    <mergeCell ref="C94:C95"/>
    <mergeCell ref="D94:D95"/>
    <mergeCell ref="E94:E95"/>
    <mergeCell ref="F94:F95"/>
    <mergeCell ref="G94:G95"/>
    <mergeCell ref="H94:H95"/>
    <mergeCell ref="V92:W92"/>
    <mergeCell ref="I93:K93"/>
    <mergeCell ref="L93:N93"/>
    <mergeCell ref="O93:Q93"/>
    <mergeCell ref="R93:T93"/>
    <mergeCell ref="J92:K92"/>
    <mergeCell ref="M92:N92"/>
    <mergeCell ref="P92:Q92"/>
    <mergeCell ref="S92:T92"/>
    <mergeCell ref="U97:W97"/>
    <mergeCell ref="C98:C99"/>
    <mergeCell ref="D98:D99"/>
    <mergeCell ref="E98:E99"/>
    <mergeCell ref="F98:F99"/>
    <mergeCell ref="G98:G99"/>
    <mergeCell ref="H98:H99"/>
    <mergeCell ref="V96:W96"/>
    <mergeCell ref="I97:K97"/>
    <mergeCell ref="L97:N97"/>
    <mergeCell ref="O97:Q97"/>
    <mergeCell ref="R97:T97"/>
    <mergeCell ref="J96:K96"/>
    <mergeCell ref="M96:N96"/>
    <mergeCell ref="P96:Q96"/>
    <mergeCell ref="S96:T96"/>
    <mergeCell ref="U95:W95"/>
    <mergeCell ref="C96:C97"/>
    <mergeCell ref="D96:D97"/>
    <mergeCell ref="E96:E97"/>
    <mergeCell ref="F96:F97"/>
    <mergeCell ref="G96:G97"/>
    <mergeCell ref="H96:H97"/>
    <mergeCell ref="V100:W100"/>
    <mergeCell ref="I101:K101"/>
    <mergeCell ref="L101:N101"/>
    <mergeCell ref="O101:Q101"/>
    <mergeCell ref="R101:T101"/>
    <mergeCell ref="J100:K100"/>
    <mergeCell ref="M100:N100"/>
    <mergeCell ref="P100:Q100"/>
    <mergeCell ref="S100:T100"/>
    <mergeCell ref="U99:W99"/>
    <mergeCell ref="C100:C101"/>
    <mergeCell ref="D100:D101"/>
    <mergeCell ref="E100:E101"/>
    <mergeCell ref="F100:F101"/>
    <mergeCell ref="G100:G101"/>
    <mergeCell ref="H100:H101"/>
    <mergeCell ref="V98:W98"/>
    <mergeCell ref="I99:K99"/>
    <mergeCell ref="L99:N99"/>
    <mergeCell ref="O99:Q99"/>
    <mergeCell ref="R99:T99"/>
    <mergeCell ref="J98:K98"/>
    <mergeCell ref="M98:N98"/>
    <mergeCell ref="P98:Q98"/>
    <mergeCell ref="S98:T98"/>
    <mergeCell ref="U103:W103"/>
    <mergeCell ref="C104:C105"/>
    <mergeCell ref="D104:D105"/>
    <mergeCell ref="E104:E105"/>
    <mergeCell ref="F104:F105"/>
    <mergeCell ref="G104:G105"/>
    <mergeCell ref="H104:H105"/>
    <mergeCell ref="V102:W102"/>
    <mergeCell ref="I103:K103"/>
    <mergeCell ref="L103:N103"/>
    <mergeCell ref="O103:Q103"/>
    <mergeCell ref="R103:T103"/>
    <mergeCell ref="J102:K102"/>
    <mergeCell ref="M102:N102"/>
    <mergeCell ref="P102:Q102"/>
    <mergeCell ref="S102:T102"/>
    <mergeCell ref="U101:W101"/>
    <mergeCell ref="C102:C103"/>
    <mergeCell ref="D102:D103"/>
    <mergeCell ref="E102:E103"/>
    <mergeCell ref="F102:F103"/>
    <mergeCell ref="G102:G103"/>
    <mergeCell ref="H102:H103"/>
    <mergeCell ref="V106:W106"/>
    <mergeCell ref="I107:K107"/>
    <mergeCell ref="L107:N107"/>
    <mergeCell ref="O107:Q107"/>
    <mergeCell ref="R107:T107"/>
    <mergeCell ref="J106:K106"/>
    <mergeCell ref="M106:N106"/>
    <mergeCell ref="P106:Q106"/>
    <mergeCell ref="S106:T106"/>
    <mergeCell ref="U105:W105"/>
    <mergeCell ref="C106:C107"/>
    <mergeCell ref="D106:D107"/>
    <mergeCell ref="E106:E107"/>
    <mergeCell ref="F106:F107"/>
    <mergeCell ref="G106:G107"/>
    <mergeCell ref="H106:H107"/>
    <mergeCell ref="V104:W104"/>
    <mergeCell ref="I105:K105"/>
    <mergeCell ref="L105:N105"/>
    <mergeCell ref="O105:Q105"/>
    <mergeCell ref="R105:T105"/>
    <mergeCell ref="J104:K104"/>
    <mergeCell ref="M104:N104"/>
    <mergeCell ref="P104:Q104"/>
    <mergeCell ref="S104:T104"/>
    <mergeCell ref="U109:W109"/>
    <mergeCell ref="C110:C111"/>
    <mergeCell ref="D110:D111"/>
    <mergeCell ref="E110:E111"/>
    <mergeCell ref="F110:F111"/>
    <mergeCell ref="G110:G111"/>
    <mergeCell ref="V108:W108"/>
    <mergeCell ref="I109:K109"/>
    <mergeCell ref="L109:N109"/>
    <mergeCell ref="O109:Q109"/>
    <mergeCell ref="R109:T109"/>
    <mergeCell ref="H108:H109"/>
    <mergeCell ref="J108:K108"/>
    <mergeCell ref="M108:N108"/>
    <mergeCell ref="P108:Q108"/>
    <mergeCell ref="S108:T108"/>
    <mergeCell ref="U107:W107"/>
    <mergeCell ref="C108:C109"/>
    <mergeCell ref="D108:D109"/>
    <mergeCell ref="E108:E109"/>
    <mergeCell ref="F108:F109"/>
    <mergeCell ref="G108:G109"/>
    <mergeCell ref="V112:W112"/>
    <mergeCell ref="I113:K113"/>
    <mergeCell ref="L113:N113"/>
    <mergeCell ref="O113:Q113"/>
    <mergeCell ref="R113:T113"/>
    <mergeCell ref="H112:H113"/>
    <mergeCell ref="J112:K112"/>
    <mergeCell ref="M112:N112"/>
    <mergeCell ref="P112:Q112"/>
    <mergeCell ref="S112:T112"/>
    <mergeCell ref="U111:W111"/>
    <mergeCell ref="C112:C113"/>
    <mergeCell ref="D112:D113"/>
    <mergeCell ref="E112:E113"/>
    <mergeCell ref="F112:F113"/>
    <mergeCell ref="G112:G113"/>
    <mergeCell ref="V110:W110"/>
    <mergeCell ref="I111:K111"/>
    <mergeCell ref="L111:N111"/>
    <mergeCell ref="O111:Q111"/>
    <mergeCell ref="R111:T111"/>
    <mergeCell ref="H110:H111"/>
    <mergeCell ref="J110:K110"/>
    <mergeCell ref="M110:N110"/>
    <mergeCell ref="P110:Q110"/>
    <mergeCell ref="S110:T110"/>
    <mergeCell ref="U115:W115"/>
    <mergeCell ref="C116:C117"/>
    <mergeCell ref="D116:D117"/>
    <mergeCell ref="E116:E117"/>
    <mergeCell ref="F116:F117"/>
    <mergeCell ref="G116:G117"/>
    <mergeCell ref="V114:W114"/>
    <mergeCell ref="I115:K115"/>
    <mergeCell ref="L115:N115"/>
    <mergeCell ref="O115:Q115"/>
    <mergeCell ref="R115:T115"/>
    <mergeCell ref="H114:H115"/>
    <mergeCell ref="J114:K114"/>
    <mergeCell ref="M114:N114"/>
    <mergeCell ref="P114:Q114"/>
    <mergeCell ref="S114:T114"/>
    <mergeCell ref="U113:W113"/>
    <mergeCell ref="C114:C115"/>
    <mergeCell ref="D114:D115"/>
    <mergeCell ref="E114:E115"/>
    <mergeCell ref="F114:F115"/>
    <mergeCell ref="G114:G115"/>
    <mergeCell ref="V118:W118"/>
    <mergeCell ref="M118:N118"/>
    <mergeCell ref="P118:Q118"/>
    <mergeCell ref="S118:T118"/>
    <mergeCell ref="U116:W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H116:H117"/>
    <mergeCell ref="I116:K117"/>
    <mergeCell ref="L116:N117"/>
    <mergeCell ref="O116:Q117"/>
    <mergeCell ref="R116:T117"/>
    <mergeCell ref="B108:B117"/>
    <mergeCell ref="U121:W121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V120:W120"/>
    <mergeCell ref="I121:K121"/>
    <mergeCell ref="L121:N121"/>
    <mergeCell ref="O121:Q121"/>
    <mergeCell ref="R121:T121"/>
    <mergeCell ref="S120:T120"/>
    <mergeCell ref="U119:W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I119:K119"/>
    <mergeCell ref="L119:N119"/>
    <mergeCell ref="O119:Q119"/>
    <mergeCell ref="R119:T119"/>
    <mergeCell ref="V124:W124"/>
    <mergeCell ref="I125:K125"/>
    <mergeCell ref="L125:N125"/>
    <mergeCell ref="O125:Q125"/>
    <mergeCell ref="R125:T125"/>
    <mergeCell ref="S124:T124"/>
    <mergeCell ref="U123:W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V122:W122"/>
    <mergeCell ref="I123:K123"/>
    <mergeCell ref="L123:N123"/>
    <mergeCell ref="O123:Q123"/>
    <mergeCell ref="R123:T123"/>
    <mergeCell ref="S122:T122"/>
    <mergeCell ref="U127:W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V126:W126"/>
    <mergeCell ref="I127:K127"/>
    <mergeCell ref="L127:N127"/>
    <mergeCell ref="O127:Q127"/>
    <mergeCell ref="R127:T127"/>
    <mergeCell ref="S126:T126"/>
    <mergeCell ref="U125:W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V130:W130"/>
    <mergeCell ref="I131:K131"/>
    <mergeCell ref="L131:N131"/>
    <mergeCell ref="O131:Q131"/>
    <mergeCell ref="R131:T131"/>
    <mergeCell ref="S130:T130"/>
    <mergeCell ref="U129:W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V128:W128"/>
    <mergeCell ref="I129:K129"/>
    <mergeCell ref="L129:N129"/>
    <mergeCell ref="O129:Q129"/>
    <mergeCell ref="R129:T129"/>
    <mergeCell ref="S128:T128"/>
    <mergeCell ref="U133:W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V132:W132"/>
    <mergeCell ref="I133:K133"/>
    <mergeCell ref="L133:N133"/>
    <mergeCell ref="O133:Q133"/>
    <mergeCell ref="R133:T133"/>
    <mergeCell ref="P132:Q132"/>
    <mergeCell ref="S132:T132"/>
    <mergeCell ref="U131:W13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V136:W136"/>
    <mergeCell ref="I137:K137"/>
    <mergeCell ref="L137:N137"/>
    <mergeCell ref="O137:Q137"/>
    <mergeCell ref="R137:T137"/>
    <mergeCell ref="P136:Q136"/>
    <mergeCell ref="S136:T136"/>
    <mergeCell ref="U135:W135"/>
    <mergeCell ref="C136:C137"/>
    <mergeCell ref="D136:D137"/>
    <mergeCell ref="E136:E137"/>
    <mergeCell ref="F136:F137"/>
    <mergeCell ref="G136:G137"/>
    <mergeCell ref="H136:H137"/>
    <mergeCell ref="J136:K136"/>
    <mergeCell ref="M136:N136"/>
    <mergeCell ref="V134:W134"/>
    <mergeCell ref="I135:K135"/>
    <mergeCell ref="L135:N135"/>
    <mergeCell ref="O135:Q135"/>
    <mergeCell ref="R135:T135"/>
    <mergeCell ref="P134:Q134"/>
    <mergeCell ref="S134:T134"/>
    <mergeCell ref="U139:W139"/>
    <mergeCell ref="C140:C141"/>
    <mergeCell ref="D140:D141"/>
    <mergeCell ref="E140:E141"/>
    <mergeCell ref="F140:F141"/>
    <mergeCell ref="G140:G141"/>
    <mergeCell ref="H140:H141"/>
    <mergeCell ref="J140:K140"/>
    <mergeCell ref="M140:N140"/>
    <mergeCell ref="V138:W138"/>
    <mergeCell ref="I139:K139"/>
    <mergeCell ref="L139:N139"/>
    <mergeCell ref="O139:Q139"/>
    <mergeCell ref="R139:T139"/>
    <mergeCell ref="P138:Q138"/>
    <mergeCell ref="S138:T138"/>
    <mergeCell ref="U137:W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V142:W142"/>
    <mergeCell ref="M142:N142"/>
    <mergeCell ref="P142:Q142"/>
    <mergeCell ref="S142:T142"/>
    <mergeCell ref="U141:W141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V140:W140"/>
    <mergeCell ref="I141:K141"/>
    <mergeCell ref="L141:N141"/>
    <mergeCell ref="O141:Q141"/>
    <mergeCell ref="R141:T141"/>
    <mergeCell ref="P140:Q140"/>
    <mergeCell ref="S140:T140"/>
    <mergeCell ref="B132:B141"/>
    <mergeCell ref="V144:W144"/>
    <mergeCell ref="I145:K145"/>
    <mergeCell ref="L145:N145"/>
    <mergeCell ref="O145:Q145"/>
    <mergeCell ref="R145:T145"/>
    <mergeCell ref="S144:T144"/>
    <mergeCell ref="U143:W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I143:K143"/>
    <mergeCell ref="L143:N143"/>
    <mergeCell ref="O143:Q143"/>
    <mergeCell ref="R143:T143"/>
    <mergeCell ref="U147:W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V146:W146"/>
    <mergeCell ref="I147:K147"/>
    <mergeCell ref="L147:N147"/>
    <mergeCell ref="O147:Q147"/>
    <mergeCell ref="R147:T147"/>
    <mergeCell ref="P146:Q146"/>
    <mergeCell ref="S146:T146"/>
    <mergeCell ref="U145:W145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V150:W150"/>
    <mergeCell ref="I151:K151"/>
    <mergeCell ref="L151:N151"/>
    <mergeCell ref="O151:Q151"/>
    <mergeCell ref="R151:T151"/>
    <mergeCell ref="P150:Q150"/>
    <mergeCell ref="S150:T150"/>
    <mergeCell ref="U149:W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V148:W148"/>
    <mergeCell ref="I149:K149"/>
    <mergeCell ref="L149:N149"/>
    <mergeCell ref="O149:Q149"/>
    <mergeCell ref="R149:T149"/>
    <mergeCell ref="P148:Q148"/>
    <mergeCell ref="S148:T148"/>
    <mergeCell ref="U153:W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V152:W152"/>
    <mergeCell ref="I153:K153"/>
    <mergeCell ref="L153:N153"/>
    <mergeCell ref="O153:Q153"/>
    <mergeCell ref="R153:T153"/>
    <mergeCell ref="P152:Q152"/>
    <mergeCell ref="S152:T152"/>
    <mergeCell ref="U151:W151"/>
    <mergeCell ref="C152:C153"/>
    <mergeCell ref="D152:D153"/>
    <mergeCell ref="E152:E153"/>
    <mergeCell ref="F152:F153"/>
    <mergeCell ref="G152:G153"/>
    <mergeCell ref="H152:H153"/>
    <mergeCell ref="J152:K152"/>
    <mergeCell ref="M152:N152"/>
    <mergeCell ref="B146:B153"/>
    <mergeCell ref="U155:W155"/>
    <mergeCell ref="C156:C157"/>
    <mergeCell ref="D156:D157"/>
    <mergeCell ref="E156:E157"/>
    <mergeCell ref="F156:F157"/>
    <mergeCell ref="G156:G157"/>
    <mergeCell ref="H156:H157"/>
    <mergeCell ref="J156:K156"/>
    <mergeCell ref="M156:N156"/>
    <mergeCell ref="P156:Q156"/>
    <mergeCell ref="I155:K155"/>
    <mergeCell ref="L155:N155"/>
    <mergeCell ref="O155:Q155"/>
    <mergeCell ref="R155:T155"/>
    <mergeCell ref="V154:W154"/>
    <mergeCell ref="M154:N154"/>
    <mergeCell ref="P154:Q154"/>
    <mergeCell ref="S154:T154"/>
    <mergeCell ref="V158:W158"/>
    <mergeCell ref="I159:K159"/>
    <mergeCell ref="L159:N159"/>
    <mergeCell ref="O159:Q159"/>
    <mergeCell ref="R159:T159"/>
    <mergeCell ref="S158:T158"/>
    <mergeCell ref="U157:W157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V156:W156"/>
    <mergeCell ref="I157:K157"/>
    <mergeCell ref="L157:N157"/>
    <mergeCell ref="O157:Q157"/>
    <mergeCell ref="R157:T157"/>
    <mergeCell ref="S156:T156"/>
    <mergeCell ref="U161:W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V160:W160"/>
    <mergeCell ref="I161:K161"/>
    <mergeCell ref="L161:N161"/>
    <mergeCell ref="O161:Q161"/>
    <mergeCell ref="R161:T161"/>
    <mergeCell ref="P160:Q160"/>
    <mergeCell ref="S160:T160"/>
    <mergeCell ref="U159:W159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V164:W164"/>
    <mergeCell ref="I165:K165"/>
    <mergeCell ref="L165:N165"/>
    <mergeCell ref="O165:Q165"/>
    <mergeCell ref="R165:T165"/>
    <mergeCell ref="P164:Q164"/>
    <mergeCell ref="S164:T164"/>
    <mergeCell ref="U163:W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V162:W162"/>
    <mergeCell ref="I163:K163"/>
    <mergeCell ref="L163:N163"/>
    <mergeCell ref="O163:Q163"/>
    <mergeCell ref="R163:T163"/>
    <mergeCell ref="P162:Q162"/>
    <mergeCell ref="S162:T162"/>
    <mergeCell ref="U167:W16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V166:W166"/>
    <mergeCell ref="I167:K167"/>
    <mergeCell ref="L167:N167"/>
    <mergeCell ref="O167:Q167"/>
    <mergeCell ref="R167:T167"/>
    <mergeCell ref="P166:Q166"/>
    <mergeCell ref="S166:T166"/>
    <mergeCell ref="U165:W165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B160:B167"/>
    <mergeCell ref="U169:W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I169:K169"/>
    <mergeCell ref="L169:N169"/>
    <mergeCell ref="O169:Q169"/>
    <mergeCell ref="R169:T169"/>
    <mergeCell ref="V168:W168"/>
    <mergeCell ref="M168:N168"/>
    <mergeCell ref="P168:Q168"/>
    <mergeCell ref="S168:T168"/>
    <mergeCell ref="V172:W172"/>
    <mergeCell ref="I173:K173"/>
    <mergeCell ref="L173:N173"/>
    <mergeCell ref="O173:Q173"/>
    <mergeCell ref="R173:T173"/>
    <mergeCell ref="S172:T172"/>
    <mergeCell ref="U171:W171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V170:W170"/>
    <mergeCell ref="I171:K171"/>
    <mergeCell ref="L171:N171"/>
    <mergeCell ref="O171:Q171"/>
    <mergeCell ref="R171:T171"/>
    <mergeCell ref="S170:T170"/>
    <mergeCell ref="U174:W175"/>
    <mergeCell ref="C176:C177"/>
    <mergeCell ref="D176:D177"/>
    <mergeCell ref="E176:E177"/>
    <mergeCell ref="G176:G177"/>
    <mergeCell ref="H176:H177"/>
    <mergeCell ref="I176:K177"/>
    <mergeCell ref="R174:T175"/>
    <mergeCell ref="U173:W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V178:W178"/>
    <mergeCell ref="I179:K179"/>
    <mergeCell ref="L179:N179"/>
    <mergeCell ref="O179:Q179"/>
    <mergeCell ref="R179:T179"/>
    <mergeCell ref="H178:H179"/>
    <mergeCell ref="J178:K178"/>
    <mergeCell ref="M178:N178"/>
    <mergeCell ref="P178:Q178"/>
    <mergeCell ref="S178:T178"/>
    <mergeCell ref="B178:B181"/>
    <mergeCell ref="C178:C179"/>
    <mergeCell ref="D178:D179"/>
    <mergeCell ref="E178:E179"/>
    <mergeCell ref="F178:F179"/>
    <mergeCell ref="G178:G179"/>
    <mergeCell ref="U176:W177"/>
    <mergeCell ref="L176:N177"/>
    <mergeCell ref="O176:Q177"/>
    <mergeCell ref="R176:T177"/>
    <mergeCell ref="B182:B187"/>
    <mergeCell ref="C182:C183"/>
    <mergeCell ref="D182:D183"/>
    <mergeCell ref="E182:E183"/>
    <mergeCell ref="G182:G183"/>
    <mergeCell ref="V180:W180"/>
    <mergeCell ref="I181:K181"/>
    <mergeCell ref="L181:N181"/>
    <mergeCell ref="O181:Q181"/>
    <mergeCell ref="R181:T181"/>
    <mergeCell ref="H180:H181"/>
    <mergeCell ref="J180:K180"/>
    <mergeCell ref="M180:N180"/>
    <mergeCell ref="P180:Q180"/>
    <mergeCell ref="S180:T180"/>
    <mergeCell ref="U179:W179"/>
    <mergeCell ref="C180:C181"/>
    <mergeCell ref="D180:D181"/>
    <mergeCell ref="E180:E181"/>
    <mergeCell ref="F180:F181"/>
    <mergeCell ref="G180:G181"/>
    <mergeCell ref="U183:W183"/>
    <mergeCell ref="C184:C185"/>
    <mergeCell ref="D184:D185"/>
    <mergeCell ref="E184:E185"/>
    <mergeCell ref="G184:G185"/>
    <mergeCell ref="H184:H185"/>
    <mergeCell ref="V182:W182"/>
    <mergeCell ref="I183:K183"/>
    <mergeCell ref="L183:N183"/>
    <mergeCell ref="O183:Q183"/>
    <mergeCell ref="R183:T183"/>
    <mergeCell ref="H182:H183"/>
    <mergeCell ref="J182:K182"/>
    <mergeCell ref="M182:N182"/>
    <mergeCell ref="P182:Q182"/>
    <mergeCell ref="S182:T182"/>
    <mergeCell ref="U181:W181"/>
    <mergeCell ref="U187:W187"/>
    <mergeCell ref="I187:K187"/>
    <mergeCell ref="L187:N187"/>
    <mergeCell ref="O187:Q187"/>
    <mergeCell ref="R187:T187"/>
    <mergeCell ref="V186:W186"/>
    <mergeCell ref="M186:N186"/>
    <mergeCell ref="P186:Q186"/>
    <mergeCell ref="S186:T186"/>
    <mergeCell ref="U185:W185"/>
    <mergeCell ref="C186:C187"/>
    <mergeCell ref="D186:D187"/>
    <mergeCell ref="E186:E187"/>
    <mergeCell ref="G186:G187"/>
    <mergeCell ref="H186:H187"/>
    <mergeCell ref="J186:K186"/>
    <mergeCell ref="V184:W184"/>
    <mergeCell ref="I185:K185"/>
    <mergeCell ref="L185:N185"/>
    <mergeCell ref="O185:Q185"/>
    <mergeCell ref="R185:T185"/>
    <mergeCell ref="J184:K184"/>
    <mergeCell ref="M184:N184"/>
    <mergeCell ref="P184:Q184"/>
    <mergeCell ref="S184:T184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B2:AU187"/>
  <sheetViews>
    <sheetView zoomScale="106" workbookViewId="0">
      <selection activeCell="O14" sqref="O14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275" t="s">
        <v>0</v>
      </c>
      <c r="C2" s="275"/>
      <c r="D2" s="275"/>
      <c r="E2" s="275"/>
      <c r="F2" s="275"/>
      <c r="G2" s="275"/>
      <c r="H2" s="275"/>
    </row>
    <row r="3" spans="2:47" ht="20.100000000000001" customHeight="1" x14ac:dyDescent="0.25">
      <c r="B3" s="276" t="s">
        <v>1</v>
      </c>
      <c r="C3" s="276"/>
      <c r="D3" s="276"/>
      <c r="E3" s="276"/>
      <c r="F3" s="276"/>
      <c r="G3" s="276"/>
      <c r="H3" s="276"/>
    </row>
    <row r="4" spans="2:47" ht="20.100000000000001" customHeight="1" x14ac:dyDescent="0.2">
      <c r="B4" s="277" t="s">
        <v>289</v>
      </c>
      <c r="C4" s="277"/>
      <c r="D4" s="277"/>
      <c r="E4" s="277"/>
      <c r="F4" s="277"/>
      <c r="G4" s="277"/>
      <c r="H4" s="277"/>
    </row>
    <row r="5" spans="2:47" ht="20.100000000000001" customHeight="1" x14ac:dyDescent="0.2">
      <c r="B5" s="278" t="s">
        <v>290</v>
      </c>
      <c r="C5" s="278"/>
      <c r="D5" s="278"/>
      <c r="E5" s="278"/>
      <c r="F5" s="278"/>
      <c r="G5" s="278"/>
      <c r="H5" s="278"/>
    </row>
    <row r="6" spans="2:47" ht="16.5" customHeight="1" x14ac:dyDescent="0.25">
      <c r="B6" s="279" t="s">
        <v>3</v>
      </c>
      <c r="C6" s="281" t="s">
        <v>4</v>
      </c>
      <c r="D6" s="124" t="s">
        <v>5</v>
      </c>
      <c r="E6" s="124" t="s">
        <v>6</v>
      </c>
      <c r="F6" s="282" t="s">
        <v>327</v>
      </c>
      <c r="G6" s="124" t="s">
        <v>7</v>
      </c>
      <c r="H6" s="124" t="s">
        <v>8</v>
      </c>
      <c r="I6" s="53" t="s">
        <v>9</v>
      </c>
      <c r="J6" s="53"/>
      <c r="K6" s="53"/>
      <c r="L6" s="53" t="s">
        <v>10</v>
      </c>
      <c r="M6" s="53"/>
      <c r="N6" s="53"/>
      <c r="O6" s="53" t="s">
        <v>11</v>
      </c>
      <c r="P6" s="53"/>
      <c r="Q6" s="53"/>
      <c r="R6" s="53" t="s">
        <v>12</v>
      </c>
      <c r="S6" s="53"/>
      <c r="T6" s="53"/>
      <c r="U6" s="53" t="s">
        <v>13</v>
      </c>
      <c r="V6" s="53"/>
      <c r="W6" s="53"/>
      <c r="X6" s="53" t="s">
        <v>14</v>
      </c>
      <c r="Y6" s="53"/>
      <c r="Z6" s="53"/>
      <c r="AA6" s="53" t="s">
        <v>15</v>
      </c>
      <c r="AB6" s="53"/>
      <c r="AC6" s="53"/>
      <c r="AD6" s="53" t="s">
        <v>16</v>
      </c>
      <c r="AE6" s="53"/>
      <c r="AF6" s="53"/>
      <c r="AG6" s="53" t="s">
        <v>17</v>
      </c>
      <c r="AH6" s="53"/>
      <c r="AI6" s="53"/>
      <c r="AJ6" s="53" t="s">
        <v>18</v>
      </c>
      <c r="AK6" s="53"/>
      <c r="AL6" s="53"/>
      <c r="AM6" s="53" t="s">
        <v>19</v>
      </c>
      <c r="AN6" s="53"/>
      <c r="AO6" s="53"/>
      <c r="AP6" s="53" t="s">
        <v>20</v>
      </c>
      <c r="AQ6" s="53"/>
      <c r="AR6" s="53"/>
      <c r="AS6" s="53" t="s">
        <v>424</v>
      </c>
      <c r="AT6" s="53"/>
      <c r="AU6" s="53"/>
    </row>
    <row r="7" spans="2:47" ht="13.5" customHeight="1" thickBot="1" x14ac:dyDescent="0.3">
      <c r="B7" s="280"/>
      <c r="C7" s="281"/>
      <c r="D7" s="124"/>
      <c r="E7" s="124"/>
      <c r="F7" s="283"/>
      <c r="G7" s="124"/>
      <c r="H7" s="124"/>
      <c r="I7" s="12" t="s">
        <v>22</v>
      </c>
      <c r="J7" s="270" t="s">
        <v>23</v>
      </c>
      <c r="K7" s="271"/>
      <c r="L7" s="12" t="s">
        <v>22</v>
      </c>
      <c r="M7" s="270" t="s">
        <v>23</v>
      </c>
      <c r="N7" s="271"/>
      <c r="O7" s="12" t="s">
        <v>22</v>
      </c>
      <c r="P7" s="270" t="s">
        <v>23</v>
      </c>
      <c r="Q7" s="271"/>
      <c r="R7" s="12" t="s">
        <v>22</v>
      </c>
      <c r="S7" s="270" t="s">
        <v>23</v>
      </c>
      <c r="T7" s="271"/>
      <c r="U7" s="12" t="s">
        <v>22</v>
      </c>
      <c r="V7" s="270" t="s">
        <v>23</v>
      </c>
      <c r="W7" s="271"/>
      <c r="X7" s="12" t="s">
        <v>22</v>
      </c>
      <c r="Y7" s="270" t="s">
        <v>23</v>
      </c>
      <c r="Z7" s="271"/>
      <c r="AA7" s="12" t="s">
        <v>22</v>
      </c>
      <c r="AB7" s="270" t="s">
        <v>23</v>
      </c>
      <c r="AC7" s="271"/>
      <c r="AD7" s="12" t="s">
        <v>22</v>
      </c>
      <c r="AE7" s="270" t="s">
        <v>23</v>
      </c>
      <c r="AF7" s="271"/>
      <c r="AG7" s="12" t="s">
        <v>22</v>
      </c>
      <c r="AH7" s="270" t="s">
        <v>23</v>
      </c>
      <c r="AI7" s="271"/>
      <c r="AJ7" s="12" t="s">
        <v>22</v>
      </c>
      <c r="AK7" s="270" t="s">
        <v>23</v>
      </c>
      <c r="AL7" s="271"/>
      <c r="AM7" s="12" t="s">
        <v>22</v>
      </c>
      <c r="AN7" s="270" t="s">
        <v>23</v>
      </c>
      <c r="AO7" s="271"/>
      <c r="AP7" s="12" t="s">
        <v>22</v>
      </c>
      <c r="AQ7" s="270" t="s">
        <v>23</v>
      </c>
      <c r="AR7" s="271"/>
      <c r="AS7" s="12" t="s">
        <v>22</v>
      </c>
      <c r="AT7" s="270" t="s">
        <v>23</v>
      </c>
      <c r="AU7" s="271"/>
    </row>
    <row r="8" spans="2:47" ht="18" customHeight="1" x14ac:dyDescent="0.25">
      <c r="B8" s="272" t="s">
        <v>24</v>
      </c>
      <c r="C8" s="109">
        <v>1</v>
      </c>
      <c r="D8" s="264" t="s">
        <v>25</v>
      </c>
      <c r="E8" s="264" t="s">
        <v>298</v>
      </c>
      <c r="F8" s="222" t="s">
        <v>328</v>
      </c>
      <c r="G8" s="262" t="s">
        <v>27</v>
      </c>
      <c r="H8" s="263" t="s">
        <v>28</v>
      </c>
      <c r="I8" s="24">
        <v>2</v>
      </c>
      <c r="J8" s="287">
        <v>391</v>
      </c>
      <c r="K8" s="287"/>
      <c r="L8" s="24">
        <v>2</v>
      </c>
      <c r="M8" s="287">
        <v>405</v>
      </c>
      <c r="N8" s="287"/>
      <c r="O8" s="16">
        <v>2</v>
      </c>
      <c r="P8" s="154">
        <v>414</v>
      </c>
      <c r="Q8" s="155"/>
      <c r="R8" s="16"/>
      <c r="S8" s="154"/>
      <c r="T8" s="155"/>
      <c r="U8" s="16"/>
      <c r="V8" s="154"/>
      <c r="W8" s="155"/>
      <c r="X8" s="16"/>
      <c r="Y8" s="154"/>
      <c r="Z8" s="155"/>
      <c r="AA8" s="16"/>
      <c r="AB8" s="154"/>
      <c r="AC8" s="155"/>
      <c r="AD8" s="16"/>
      <c r="AE8" s="154"/>
      <c r="AF8" s="155"/>
      <c r="AG8" s="16"/>
      <c r="AH8" s="154"/>
      <c r="AI8" s="155"/>
      <c r="AJ8" s="16"/>
      <c r="AK8" s="154"/>
      <c r="AL8" s="155"/>
      <c r="AM8" s="16"/>
      <c r="AN8" s="154"/>
      <c r="AO8" s="155"/>
      <c r="AP8" s="16"/>
      <c r="AQ8" s="154"/>
      <c r="AR8" s="155"/>
      <c r="AS8" s="16"/>
      <c r="AT8" s="154"/>
      <c r="AU8" s="155"/>
    </row>
    <row r="9" spans="2:47" ht="18" customHeight="1" x14ac:dyDescent="0.25">
      <c r="B9" s="273"/>
      <c r="C9" s="109"/>
      <c r="D9" s="264"/>
      <c r="E9" s="264"/>
      <c r="F9" s="97"/>
      <c r="G9" s="262"/>
      <c r="H9" s="263"/>
      <c r="I9" s="287">
        <f>I8/J8*100</f>
        <v>0.51150895140664965</v>
      </c>
      <c r="J9" s="287"/>
      <c r="K9" s="287"/>
      <c r="L9" s="287">
        <f>L8/M8*100</f>
        <v>0.49382716049382713</v>
      </c>
      <c r="M9" s="287"/>
      <c r="N9" s="287"/>
      <c r="O9" s="115">
        <f>(O8/P8)*100</f>
        <v>0.48309178743961351</v>
      </c>
      <c r="P9" s="115"/>
      <c r="Q9" s="115"/>
      <c r="R9" s="115" t="e">
        <f>(R8/S8)*100</f>
        <v>#DIV/0!</v>
      </c>
      <c r="S9" s="115"/>
      <c r="T9" s="115"/>
      <c r="U9" s="115" t="e">
        <f>(U8/V8)*100</f>
        <v>#DIV/0!</v>
      </c>
      <c r="V9" s="115"/>
      <c r="W9" s="115"/>
      <c r="X9" s="115" t="e">
        <f>(X8/Y8)*100</f>
        <v>#DIV/0!</v>
      </c>
      <c r="Y9" s="115"/>
      <c r="Z9" s="115"/>
      <c r="AA9" s="115" t="e">
        <f>(AA8/AB8)*100</f>
        <v>#DIV/0!</v>
      </c>
      <c r="AB9" s="115"/>
      <c r="AC9" s="115"/>
      <c r="AD9" s="115" t="e">
        <f>(AD8/AE8)*100</f>
        <v>#DIV/0!</v>
      </c>
      <c r="AE9" s="115"/>
      <c r="AF9" s="115"/>
      <c r="AG9" s="115" t="e">
        <f>(AG8/AH8)*100</f>
        <v>#DIV/0!</v>
      </c>
      <c r="AH9" s="115"/>
      <c r="AI9" s="115"/>
      <c r="AJ9" s="115" t="e">
        <f>(AJ8/AK8)*100</f>
        <v>#DIV/0!</v>
      </c>
      <c r="AK9" s="115"/>
      <c r="AL9" s="115"/>
      <c r="AM9" s="115" t="e">
        <f>(AM8/AN8)*100</f>
        <v>#DIV/0!</v>
      </c>
      <c r="AN9" s="115"/>
      <c r="AO9" s="115"/>
      <c r="AP9" s="115" t="e">
        <f>(AP8/AQ8)*100</f>
        <v>#DIV/0!</v>
      </c>
      <c r="AQ9" s="115"/>
      <c r="AR9" s="115"/>
      <c r="AS9" s="115" t="e">
        <f>(AS8/AT8)*100</f>
        <v>#DIV/0!</v>
      </c>
      <c r="AT9" s="115"/>
      <c r="AU9" s="115"/>
    </row>
    <row r="10" spans="2:47" ht="18" customHeight="1" x14ac:dyDescent="0.25">
      <c r="B10" s="273"/>
      <c r="C10" s="109">
        <v>2</v>
      </c>
      <c r="D10" s="264" t="s">
        <v>29</v>
      </c>
      <c r="E10" s="264" t="s">
        <v>299</v>
      </c>
      <c r="F10" s="97" t="s">
        <v>329</v>
      </c>
      <c r="G10" s="262" t="s">
        <v>27</v>
      </c>
      <c r="H10" s="263" t="s">
        <v>28</v>
      </c>
      <c r="I10" s="25">
        <v>6</v>
      </c>
      <c r="J10" s="287">
        <v>391</v>
      </c>
      <c r="K10" s="287"/>
      <c r="L10" s="25">
        <v>4</v>
      </c>
      <c r="M10" s="287">
        <v>405</v>
      </c>
      <c r="N10" s="287"/>
      <c r="O10" s="16">
        <v>9</v>
      </c>
      <c r="P10" s="154">
        <v>414</v>
      </c>
      <c r="Q10" s="155"/>
      <c r="R10" s="16"/>
      <c r="S10" s="154"/>
      <c r="T10" s="155"/>
      <c r="U10" s="16"/>
      <c r="V10" s="154"/>
      <c r="W10" s="155"/>
      <c r="X10" s="16"/>
      <c r="Y10" s="154"/>
      <c r="Z10" s="155"/>
      <c r="AA10" s="16"/>
      <c r="AB10" s="154"/>
      <c r="AC10" s="155"/>
      <c r="AD10" s="16"/>
      <c r="AE10" s="154"/>
      <c r="AF10" s="155"/>
      <c r="AG10" s="16"/>
      <c r="AH10" s="154"/>
      <c r="AI10" s="155"/>
      <c r="AJ10" s="16"/>
      <c r="AK10" s="154"/>
      <c r="AL10" s="155"/>
      <c r="AM10" s="16"/>
      <c r="AN10" s="154"/>
      <c r="AO10" s="155"/>
      <c r="AP10" s="16"/>
      <c r="AQ10" s="154"/>
      <c r="AR10" s="155"/>
      <c r="AS10" s="16"/>
      <c r="AT10" s="154"/>
      <c r="AU10" s="155"/>
    </row>
    <row r="11" spans="2:47" ht="18" customHeight="1" x14ac:dyDescent="0.25">
      <c r="B11" s="273"/>
      <c r="C11" s="109"/>
      <c r="D11" s="264"/>
      <c r="E11" s="264"/>
      <c r="F11" s="97"/>
      <c r="G11" s="262"/>
      <c r="H11" s="263"/>
      <c r="I11" s="287">
        <f>I10/J10*100</f>
        <v>1.5345268542199488</v>
      </c>
      <c r="J11" s="287"/>
      <c r="K11" s="287"/>
      <c r="L11" s="287">
        <f>L10/M10*100</f>
        <v>0.98765432098765427</v>
      </c>
      <c r="M11" s="287"/>
      <c r="N11" s="287"/>
      <c r="O11" s="115">
        <f>(O10/P10)*100</f>
        <v>2.1739130434782608</v>
      </c>
      <c r="P11" s="115"/>
      <c r="Q11" s="115"/>
      <c r="R11" s="115" t="e">
        <f>(R10/S10)*100</f>
        <v>#DIV/0!</v>
      </c>
      <c r="S11" s="115"/>
      <c r="T11" s="115"/>
      <c r="U11" s="115" t="e">
        <f>(U10/V10)*100</f>
        <v>#DIV/0!</v>
      </c>
      <c r="V11" s="115"/>
      <c r="W11" s="115"/>
      <c r="X11" s="115" t="e">
        <f>(X10/Y10)*100</f>
        <v>#DIV/0!</v>
      </c>
      <c r="Y11" s="115"/>
      <c r="Z11" s="115"/>
      <c r="AA11" s="115" t="e">
        <f>(AA10/AB10)*100</f>
        <v>#DIV/0!</v>
      </c>
      <c r="AB11" s="115"/>
      <c r="AC11" s="115"/>
      <c r="AD11" s="115" t="e">
        <f>(AD10/AE10)*100</f>
        <v>#DIV/0!</v>
      </c>
      <c r="AE11" s="115"/>
      <c r="AF11" s="115"/>
      <c r="AG11" s="115" t="e">
        <f>(AG10/AH10)*100</f>
        <v>#DIV/0!</v>
      </c>
      <c r="AH11" s="115"/>
      <c r="AI11" s="115"/>
      <c r="AJ11" s="115" t="e">
        <f>(AJ10/AK10)*100</f>
        <v>#DIV/0!</v>
      </c>
      <c r="AK11" s="115"/>
      <c r="AL11" s="115"/>
      <c r="AM11" s="115" t="e">
        <f>(AM10/AN10)*100</f>
        <v>#DIV/0!</v>
      </c>
      <c r="AN11" s="115"/>
      <c r="AO11" s="115"/>
      <c r="AP11" s="115" t="e">
        <f>(AP10/AQ10)*100</f>
        <v>#DIV/0!</v>
      </c>
      <c r="AQ11" s="115"/>
      <c r="AR11" s="115"/>
      <c r="AS11" s="115" t="e">
        <f>(AS10/AT10)*100</f>
        <v>#DIV/0!</v>
      </c>
      <c r="AT11" s="115"/>
      <c r="AU11" s="115"/>
    </row>
    <row r="12" spans="2:47" ht="18" customHeight="1" x14ac:dyDescent="0.25">
      <c r="B12" s="273"/>
      <c r="C12" s="109">
        <v>3</v>
      </c>
      <c r="D12" s="264" t="s">
        <v>439</v>
      </c>
      <c r="E12" s="264" t="s">
        <v>500</v>
      </c>
      <c r="F12" s="103" t="s">
        <v>330</v>
      </c>
      <c r="G12" s="106"/>
      <c r="H12" s="263" t="s">
        <v>28</v>
      </c>
      <c r="I12" s="24">
        <v>0</v>
      </c>
      <c r="J12" s="287">
        <v>629</v>
      </c>
      <c r="K12" s="287"/>
      <c r="L12" s="24">
        <v>0</v>
      </c>
      <c r="M12" s="287">
        <v>1063</v>
      </c>
      <c r="N12" s="287"/>
      <c r="O12" s="16">
        <v>2</v>
      </c>
      <c r="P12" s="154">
        <v>546</v>
      </c>
      <c r="Q12" s="155"/>
      <c r="R12" s="16"/>
      <c r="S12" s="154"/>
      <c r="T12" s="155"/>
      <c r="U12" s="16"/>
      <c r="V12" s="154"/>
      <c r="W12" s="155"/>
      <c r="X12" s="16"/>
      <c r="Y12" s="154"/>
      <c r="Z12" s="155"/>
      <c r="AA12" s="16"/>
      <c r="AB12" s="154"/>
      <c r="AC12" s="155"/>
      <c r="AD12" s="16"/>
      <c r="AE12" s="154"/>
      <c r="AF12" s="155"/>
      <c r="AG12" s="16"/>
      <c r="AH12" s="154"/>
      <c r="AI12" s="155"/>
      <c r="AJ12" s="16"/>
      <c r="AK12" s="154"/>
      <c r="AL12" s="155"/>
      <c r="AM12" s="16"/>
      <c r="AN12" s="154"/>
      <c r="AO12" s="155"/>
      <c r="AP12" s="16"/>
      <c r="AQ12" s="154"/>
      <c r="AR12" s="155"/>
      <c r="AS12" s="16"/>
      <c r="AT12" s="154"/>
      <c r="AU12" s="155"/>
    </row>
    <row r="13" spans="2:47" ht="18" customHeight="1" x14ac:dyDescent="0.25">
      <c r="B13" s="273"/>
      <c r="C13" s="109"/>
      <c r="D13" s="264"/>
      <c r="E13" s="264"/>
      <c r="F13" s="103"/>
      <c r="G13" s="106"/>
      <c r="H13" s="263"/>
      <c r="I13" s="295">
        <f>I12/J12*1000</f>
        <v>0</v>
      </c>
      <c r="J13" s="296"/>
      <c r="K13" s="297"/>
      <c r="L13" s="295">
        <f>L12/M12*1000</f>
        <v>0</v>
      </c>
      <c r="M13" s="296"/>
      <c r="N13" s="297"/>
      <c r="O13" s="115">
        <f>(O12/P12)*1000</f>
        <v>3.6630036630036629</v>
      </c>
      <c r="P13" s="115"/>
      <c r="Q13" s="115"/>
      <c r="R13" s="115" t="e">
        <f>(R12/S12)*1000</f>
        <v>#DIV/0!</v>
      </c>
      <c r="S13" s="115"/>
      <c r="T13" s="115"/>
      <c r="U13" s="115" t="e">
        <f>(U12/V12)*1000</f>
        <v>#DIV/0!</v>
      </c>
      <c r="V13" s="115"/>
      <c r="W13" s="115"/>
      <c r="X13" s="115" t="e">
        <f>(X12/Y12)*1000</f>
        <v>#DIV/0!</v>
      </c>
      <c r="Y13" s="115"/>
      <c r="Z13" s="115"/>
      <c r="AA13" s="115" t="e">
        <f>(AA12/AB12)*1000</f>
        <v>#DIV/0!</v>
      </c>
      <c r="AB13" s="115"/>
      <c r="AC13" s="115"/>
      <c r="AD13" s="115" t="e">
        <f>(AD12/AE12)*1000</f>
        <v>#DIV/0!</v>
      </c>
      <c r="AE13" s="115"/>
      <c r="AF13" s="115"/>
      <c r="AG13" s="115" t="e">
        <f>(AG12/AH12)*1000</f>
        <v>#DIV/0!</v>
      </c>
      <c r="AH13" s="115"/>
      <c r="AI13" s="115"/>
      <c r="AJ13" s="115" t="e">
        <f>(AJ12/AK12)*1000</f>
        <v>#DIV/0!</v>
      </c>
      <c r="AK13" s="115"/>
      <c r="AL13" s="115"/>
      <c r="AM13" s="115" t="e">
        <f>(AM12/AN12)*1000</f>
        <v>#DIV/0!</v>
      </c>
      <c r="AN13" s="115"/>
      <c r="AO13" s="115"/>
      <c r="AP13" s="115" t="e">
        <f>(AP12/AQ12)*1000</f>
        <v>#DIV/0!</v>
      </c>
      <c r="AQ13" s="115"/>
      <c r="AR13" s="115"/>
      <c r="AS13" s="115" t="e">
        <f>(AS12/AT12)*1000</f>
        <v>#DIV/0!</v>
      </c>
      <c r="AT13" s="115"/>
      <c r="AU13" s="115"/>
    </row>
    <row r="14" spans="2:47" ht="18" customHeight="1" x14ac:dyDescent="0.25">
      <c r="B14" s="273"/>
      <c r="C14" s="109">
        <v>4</v>
      </c>
      <c r="D14" s="264" t="s">
        <v>441</v>
      </c>
      <c r="E14" s="264" t="s">
        <v>442</v>
      </c>
      <c r="F14" s="103" t="s">
        <v>339</v>
      </c>
      <c r="G14" s="106"/>
      <c r="H14" s="263" t="s">
        <v>28</v>
      </c>
      <c r="I14" s="24">
        <v>2</v>
      </c>
      <c r="J14" s="287">
        <v>184</v>
      </c>
      <c r="K14" s="287"/>
      <c r="L14" s="24">
        <v>4</v>
      </c>
      <c r="M14" s="287">
        <v>293</v>
      </c>
      <c r="N14" s="287"/>
      <c r="O14" s="16"/>
      <c r="P14" s="154"/>
      <c r="Q14" s="155"/>
      <c r="R14" s="16"/>
      <c r="S14" s="154"/>
      <c r="T14" s="155"/>
      <c r="U14" s="16"/>
      <c r="V14" s="154"/>
      <c r="W14" s="155"/>
      <c r="X14" s="16"/>
      <c r="Y14" s="154"/>
      <c r="Z14" s="155"/>
      <c r="AA14" s="16"/>
      <c r="AB14" s="154"/>
      <c r="AC14" s="155"/>
      <c r="AD14" s="16"/>
      <c r="AE14" s="154"/>
      <c r="AF14" s="155"/>
      <c r="AG14" s="16"/>
      <c r="AH14" s="154"/>
      <c r="AI14" s="155"/>
      <c r="AJ14" s="16"/>
      <c r="AK14" s="154"/>
      <c r="AL14" s="155"/>
      <c r="AM14" s="16"/>
      <c r="AN14" s="154"/>
      <c r="AO14" s="155"/>
      <c r="AP14" s="16"/>
      <c r="AQ14" s="154"/>
      <c r="AR14" s="155"/>
      <c r="AS14" s="16"/>
      <c r="AT14" s="154"/>
      <c r="AU14" s="155"/>
    </row>
    <row r="15" spans="2:47" ht="18" customHeight="1" x14ac:dyDescent="0.25">
      <c r="B15" s="273"/>
      <c r="C15" s="109"/>
      <c r="D15" s="264"/>
      <c r="E15" s="264"/>
      <c r="F15" s="103"/>
      <c r="G15" s="106"/>
      <c r="H15" s="263"/>
      <c r="I15" s="287">
        <f>I14/J14*1000</f>
        <v>10.869565217391305</v>
      </c>
      <c r="J15" s="287"/>
      <c r="K15" s="287"/>
      <c r="L15" s="287">
        <f>L14/M14*1000</f>
        <v>13.651877133105803</v>
      </c>
      <c r="M15" s="287"/>
      <c r="N15" s="287"/>
      <c r="O15" s="269" t="e">
        <f>(O14/P14)*1000</f>
        <v>#DIV/0!</v>
      </c>
      <c r="P15" s="269"/>
      <c r="Q15" s="269"/>
      <c r="R15" s="269" t="e">
        <f>(R14/S14)*1000</f>
        <v>#DIV/0!</v>
      </c>
      <c r="S15" s="269"/>
      <c r="T15" s="269"/>
      <c r="U15" s="269" t="e">
        <f>(U14/V14)*1000</f>
        <v>#DIV/0!</v>
      </c>
      <c r="V15" s="269"/>
      <c r="W15" s="269"/>
      <c r="X15" s="269" t="e">
        <f>(X14/Y14)*1000</f>
        <v>#DIV/0!</v>
      </c>
      <c r="Y15" s="269"/>
      <c r="Z15" s="269"/>
      <c r="AA15" s="269" t="e">
        <f>(AA14/AB14)*1000</f>
        <v>#DIV/0!</v>
      </c>
      <c r="AB15" s="269"/>
      <c r="AC15" s="269"/>
      <c r="AD15" s="269" t="e">
        <f>(AD14/AE14)*1000</f>
        <v>#DIV/0!</v>
      </c>
      <c r="AE15" s="269"/>
      <c r="AF15" s="269"/>
      <c r="AG15" s="269" t="e">
        <f>(AG14/AH14)*1000</f>
        <v>#DIV/0!</v>
      </c>
      <c r="AH15" s="269"/>
      <c r="AI15" s="269"/>
      <c r="AJ15" s="269" t="e">
        <f>(AJ14/AK14)*1000</f>
        <v>#DIV/0!</v>
      </c>
      <c r="AK15" s="269"/>
      <c r="AL15" s="269"/>
      <c r="AM15" s="269" t="e">
        <f>(AM14/AN14)*1000</f>
        <v>#DIV/0!</v>
      </c>
      <c r="AN15" s="269"/>
      <c r="AO15" s="269"/>
      <c r="AP15" s="269" t="e">
        <f>(AP14/AQ14)*1000</f>
        <v>#DIV/0!</v>
      </c>
      <c r="AQ15" s="269"/>
      <c r="AR15" s="269"/>
      <c r="AS15" s="269" t="e">
        <f>(AS14/AT14)*1000</f>
        <v>#DIV/0!</v>
      </c>
      <c r="AT15" s="269"/>
      <c r="AU15" s="269"/>
    </row>
    <row r="16" spans="2:47" ht="18" customHeight="1" x14ac:dyDescent="0.25">
      <c r="B16" s="273"/>
      <c r="C16" s="109">
        <v>5</v>
      </c>
      <c r="D16" s="264" t="s">
        <v>36</v>
      </c>
      <c r="E16" s="264" t="s">
        <v>37</v>
      </c>
      <c r="F16" s="97" t="s">
        <v>331</v>
      </c>
      <c r="G16" s="268" t="s">
        <v>55</v>
      </c>
      <c r="H16" s="263" t="s">
        <v>38</v>
      </c>
      <c r="I16" s="24">
        <v>24</v>
      </c>
      <c r="J16" s="287">
        <v>391</v>
      </c>
      <c r="K16" s="287"/>
      <c r="L16" s="24">
        <v>24</v>
      </c>
      <c r="M16" s="287">
        <v>405</v>
      </c>
      <c r="N16" s="287"/>
      <c r="O16" s="16"/>
      <c r="P16" s="154"/>
      <c r="Q16" s="155"/>
      <c r="R16" s="16"/>
      <c r="S16" s="154"/>
      <c r="T16" s="155"/>
      <c r="U16" s="16"/>
      <c r="V16" s="154"/>
      <c r="W16" s="155"/>
      <c r="X16" s="16"/>
      <c r="Y16" s="154"/>
      <c r="Z16" s="155"/>
      <c r="AA16" s="16"/>
      <c r="AB16" s="154"/>
      <c r="AC16" s="155"/>
      <c r="AD16" s="16"/>
      <c r="AE16" s="154"/>
      <c r="AF16" s="155"/>
      <c r="AG16" s="16"/>
      <c r="AH16" s="154"/>
      <c r="AI16" s="155"/>
      <c r="AJ16" s="16"/>
      <c r="AK16" s="154"/>
      <c r="AL16" s="155"/>
      <c r="AM16" s="16"/>
      <c r="AN16" s="154"/>
      <c r="AO16" s="155"/>
      <c r="AP16" s="16"/>
      <c r="AQ16" s="154"/>
      <c r="AR16" s="155"/>
      <c r="AS16" s="16"/>
      <c r="AT16" s="154"/>
      <c r="AU16" s="155"/>
    </row>
    <row r="17" spans="2:47" ht="18" customHeight="1" x14ac:dyDescent="0.25">
      <c r="B17" s="273"/>
      <c r="C17" s="109"/>
      <c r="D17" s="264"/>
      <c r="E17" s="264"/>
      <c r="F17" s="97"/>
      <c r="G17" s="268"/>
      <c r="H17" s="263"/>
      <c r="I17" s="287">
        <f>I16/J16*100</f>
        <v>6.1381074168797953</v>
      </c>
      <c r="J17" s="287"/>
      <c r="K17" s="287"/>
      <c r="L17" s="287">
        <f>L16/M16*100</f>
        <v>5.9259259259259265</v>
      </c>
      <c r="M17" s="287"/>
      <c r="N17" s="287"/>
      <c r="O17" s="115" t="e">
        <f>(O16/P16)*100</f>
        <v>#DIV/0!</v>
      </c>
      <c r="P17" s="115"/>
      <c r="Q17" s="115"/>
      <c r="R17" s="115" t="e">
        <f>(R16/S16)*100</f>
        <v>#DIV/0!</v>
      </c>
      <c r="S17" s="115"/>
      <c r="T17" s="115"/>
      <c r="U17" s="115" t="e">
        <f>(U16/V16)*100</f>
        <v>#DIV/0!</v>
      </c>
      <c r="V17" s="115"/>
      <c r="W17" s="115"/>
      <c r="X17" s="115" t="e">
        <f>(X16/Y16)*100</f>
        <v>#DIV/0!</v>
      </c>
      <c r="Y17" s="115"/>
      <c r="Z17" s="115"/>
      <c r="AA17" s="115" t="e">
        <f>(AA16/AB16)*100</f>
        <v>#DIV/0!</v>
      </c>
      <c r="AB17" s="115"/>
      <c r="AC17" s="115"/>
      <c r="AD17" s="115" t="e">
        <f>(AD16/AE16)*100</f>
        <v>#DIV/0!</v>
      </c>
      <c r="AE17" s="115"/>
      <c r="AF17" s="115"/>
      <c r="AG17" s="115" t="e">
        <f>(AG16/AH16)*100</f>
        <v>#DIV/0!</v>
      </c>
      <c r="AH17" s="115"/>
      <c r="AI17" s="115"/>
      <c r="AJ17" s="115" t="e">
        <f>(AJ16/AK16)*100</f>
        <v>#DIV/0!</v>
      </c>
      <c r="AK17" s="115"/>
      <c r="AL17" s="115"/>
      <c r="AM17" s="115" t="e">
        <f>(AM16/AN16)*100</f>
        <v>#DIV/0!</v>
      </c>
      <c r="AN17" s="115"/>
      <c r="AO17" s="115"/>
      <c r="AP17" s="115" t="e">
        <f>(AP16/AQ16)*100</f>
        <v>#DIV/0!</v>
      </c>
      <c r="AQ17" s="115"/>
      <c r="AR17" s="115"/>
      <c r="AS17" s="115" t="e">
        <f>(AS16/AT16)*100</f>
        <v>#DIV/0!</v>
      </c>
      <c r="AT17" s="115"/>
      <c r="AU17" s="115"/>
    </row>
    <row r="18" spans="2:47" ht="18" customHeight="1" x14ac:dyDescent="0.25">
      <c r="B18" s="273"/>
      <c r="C18" s="109">
        <v>6</v>
      </c>
      <c r="D18" s="264" t="s">
        <v>39</v>
      </c>
      <c r="E18" s="264" t="s">
        <v>40</v>
      </c>
      <c r="F18" s="230" t="s">
        <v>332</v>
      </c>
      <c r="G18" s="268" t="s">
        <v>326</v>
      </c>
      <c r="H18" s="263" t="s">
        <v>38</v>
      </c>
      <c r="I18" s="24">
        <v>0</v>
      </c>
      <c r="J18" s="287">
        <v>391</v>
      </c>
      <c r="K18" s="287"/>
      <c r="L18" s="24">
        <v>1</v>
      </c>
      <c r="M18" s="287">
        <v>405</v>
      </c>
      <c r="N18" s="287"/>
      <c r="O18" s="16"/>
      <c r="P18" s="154"/>
      <c r="Q18" s="155"/>
      <c r="R18" s="16"/>
      <c r="S18" s="154"/>
      <c r="T18" s="155"/>
      <c r="U18" s="16"/>
      <c r="V18" s="154"/>
      <c r="W18" s="155"/>
      <c r="X18" s="16"/>
      <c r="Y18" s="154"/>
      <c r="Z18" s="155"/>
      <c r="AA18" s="16"/>
      <c r="AB18" s="154"/>
      <c r="AC18" s="155"/>
      <c r="AD18" s="16"/>
      <c r="AE18" s="154"/>
      <c r="AF18" s="155"/>
      <c r="AG18" s="16"/>
      <c r="AH18" s="154"/>
      <c r="AI18" s="155"/>
      <c r="AJ18" s="16"/>
      <c r="AK18" s="154"/>
      <c r="AL18" s="155"/>
      <c r="AM18" s="16"/>
      <c r="AN18" s="154"/>
      <c r="AO18" s="155"/>
      <c r="AP18" s="16"/>
      <c r="AQ18" s="154"/>
      <c r="AR18" s="155"/>
      <c r="AS18" s="16"/>
      <c r="AT18" s="154"/>
      <c r="AU18" s="155"/>
    </row>
    <row r="19" spans="2:47" ht="18" customHeight="1" x14ac:dyDescent="0.25">
      <c r="B19" s="273"/>
      <c r="C19" s="109"/>
      <c r="D19" s="264"/>
      <c r="E19" s="264"/>
      <c r="F19" s="230"/>
      <c r="G19" s="268"/>
      <c r="H19" s="263"/>
      <c r="I19" s="287">
        <f>I18/J18*100</f>
        <v>0</v>
      </c>
      <c r="J19" s="287"/>
      <c r="K19" s="287"/>
      <c r="L19" s="287">
        <f>L18/M18*100</f>
        <v>0.24691358024691357</v>
      </c>
      <c r="M19" s="287"/>
      <c r="N19" s="287"/>
      <c r="O19" s="115" t="e">
        <f>(O18/P18)*100</f>
        <v>#DIV/0!</v>
      </c>
      <c r="P19" s="115"/>
      <c r="Q19" s="115"/>
      <c r="R19" s="115" t="e">
        <f>(R18/S18)*100</f>
        <v>#DIV/0!</v>
      </c>
      <c r="S19" s="115"/>
      <c r="T19" s="115"/>
      <c r="U19" s="115" t="e">
        <f>(U18/V18)*100</f>
        <v>#DIV/0!</v>
      </c>
      <c r="V19" s="115"/>
      <c r="W19" s="115"/>
      <c r="X19" s="115" t="e">
        <f>(X18/Y18)*100</f>
        <v>#DIV/0!</v>
      </c>
      <c r="Y19" s="115"/>
      <c r="Z19" s="115"/>
      <c r="AA19" s="115" t="e">
        <f>(AA18/AB18)*100</f>
        <v>#DIV/0!</v>
      </c>
      <c r="AB19" s="115"/>
      <c r="AC19" s="115"/>
      <c r="AD19" s="115" t="e">
        <f>(AD18/AE18)*100</f>
        <v>#DIV/0!</v>
      </c>
      <c r="AE19" s="115"/>
      <c r="AF19" s="115"/>
      <c r="AG19" s="115" t="e">
        <f>(AG18/AH18)*100</f>
        <v>#DIV/0!</v>
      </c>
      <c r="AH19" s="115"/>
      <c r="AI19" s="115"/>
      <c r="AJ19" s="115" t="e">
        <f>(AJ18/AK18)*100</f>
        <v>#DIV/0!</v>
      </c>
      <c r="AK19" s="115"/>
      <c r="AL19" s="115"/>
      <c r="AM19" s="115" t="e">
        <f>(AM18/AN18)*100</f>
        <v>#DIV/0!</v>
      </c>
      <c r="AN19" s="115"/>
      <c r="AO19" s="115"/>
      <c r="AP19" s="115" t="e">
        <f>(AP18/AQ18)*100</f>
        <v>#DIV/0!</v>
      </c>
      <c r="AQ19" s="115"/>
      <c r="AR19" s="115"/>
      <c r="AS19" s="115" t="e">
        <f>(AS18/AT18)*100</f>
        <v>#DIV/0!</v>
      </c>
      <c r="AT19" s="115"/>
      <c r="AU19" s="115"/>
    </row>
    <row r="20" spans="2:47" ht="18" customHeight="1" x14ac:dyDescent="0.25">
      <c r="B20" s="273"/>
      <c r="C20" s="109">
        <v>7</v>
      </c>
      <c r="D20" s="264" t="s">
        <v>41</v>
      </c>
      <c r="E20" s="264" t="s">
        <v>42</v>
      </c>
      <c r="F20" s="230" t="s">
        <v>333</v>
      </c>
      <c r="G20" s="262" t="s">
        <v>281</v>
      </c>
      <c r="H20" s="263" t="s">
        <v>38</v>
      </c>
      <c r="I20" s="24">
        <v>0</v>
      </c>
      <c r="J20" s="287">
        <v>391</v>
      </c>
      <c r="K20" s="287"/>
      <c r="L20" s="24">
        <v>0</v>
      </c>
      <c r="M20" s="287">
        <v>405</v>
      </c>
      <c r="N20" s="287"/>
      <c r="O20" s="16"/>
      <c r="P20" s="154"/>
      <c r="Q20" s="155"/>
      <c r="R20" s="16"/>
      <c r="S20" s="154"/>
      <c r="T20" s="155"/>
      <c r="U20" s="16"/>
      <c r="V20" s="154"/>
      <c r="W20" s="155"/>
      <c r="X20" s="16"/>
      <c r="Y20" s="154"/>
      <c r="Z20" s="155"/>
      <c r="AA20" s="16"/>
      <c r="AB20" s="154"/>
      <c r="AC20" s="155"/>
      <c r="AD20" s="16"/>
      <c r="AE20" s="154"/>
      <c r="AF20" s="155"/>
      <c r="AG20" s="16"/>
      <c r="AH20" s="154"/>
      <c r="AI20" s="155"/>
      <c r="AJ20" s="16"/>
      <c r="AK20" s="154"/>
      <c r="AL20" s="155"/>
      <c r="AM20" s="16"/>
      <c r="AN20" s="154"/>
      <c r="AO20" s="155"/>
      <c r="AP20" s="16"/>
      <c r="AQ20" s="154"/>
      <c r="AR20" s="155"/>
      <c r="AS20" s="16"/>
      <c r="AT20" s="154"/>
      <c r="AU20" s="155"/>
    </row>
    <row r="21" spans="2:47" ht="18" customHeight="1" thickBot="1" x14ac:dyDescent="0.3">
      <c r="B21" s="273"/>
      <c r="C21" s="109"/>
      <c r="D21" s="264"/>
      <c r="E21" s="264"/>
      <c r="F21" s="232"/>
      <c r="G21" s="262"/>
      <c r="H21" s="263"/>
      <c r="I21" s="287">
        <f>I20/J20*100</f>
        <v>0</v>
      </c>
      <c r="J21" s="287"/>
      <c r="K21" s="287"/>
      <c r="L21" s="287">
        <f>L20/M20*100</f>
        <v>0</v>
      </c>
      <c r="M21" s="287"/>
      <c r="N21" s="287"/>
      <c r="O21" s="115" t="e">
        <f>(O20/P20)*100</f>
        <v>#DIV/0!</v>
      </c>
      <c r="P21" s="115"/>
      <c r="Q21" s="115"/>
      <c r="R21" s="115" t="e">
        <f>(R20/S20)*100</f>
        <v>#DIV/0!</v>
      </c>
      <c r="S21" s="115"/>
      <c r="T21" s="115"/>
      <c r="U21" s="115" t="e">
        <f>(U20/V20)*100</f>
        <v>#DIV/0!</v>
      </c>
      <c r="V21" s="115"/>
      <c r="W21" s="115"/>
      <c r="X21" s="115" t="e">
        <f>(X20/Y20)*100</f>
        <v>#DIV/0!</v>
      </c>
      <c r="Y21" s="115"/>
      <c r="Z21" s="115"/>
      <c r="AA21" s="115" t="e">
        <f>(AA20/AB20)*100</f>
        <v>#DIV/0!</v>
      </c>
      <c r="AB21" s="115"/>
      <c r="AC21" s="115"/>
      <c r="AD21" s="115" t="e">
        <f>(AD20/AE20)*100</f>
        <v>#DIV/0!</v>
      </c>
      <c r="AE21" s="115"/>
      <c r="AF21" s="115"/>
      <c r="AG21" s="115" t="e">
        <f>(AG20/AH20)*100</f>
        <v>#DIV/0!</v>
      </c>
      <c r="AH21" s="115"/>
      <c r="AI21" s="115"/>
      <c r="AJ21" s="115" t="e">
        <f>(AJ20/AK20)*100</f>
        <v>#DIV/0!</v>
      </c>
      <c r="AK21" s="115"/>
      <c r="AL21" s="115"/>
      <c r="AM21" s="115" t="e">
        <f>(AM20/AN20)*100</f>
        <v>#DIV/0!</v>
      </c>
      <c r="AN21" s="115"/>
      <c r="AO21" s="115"/>
      <c r="AP21" s="115" t="e">
        <f>(AP20/AQ20)*100</f>
        <v>#DIV/0!</v>
      </c>
      <c r="AQ21" s="115"/>
      <c r="AR21" s="115"/>
      <c r="AS21" s="115" t="e">
        <f>(AS20/AT20)*100</f>
        <v>#DIV/0!</v>
      </c>
      <c r="AT21" s="115"/>
      <c r="AU21" s="115"/>
    </row>
    <row r="22" spans="2:47" ht="18" customHeight="1" x14ac:dyDescent="0.25">
      <c r="B22" s="273"/>
      <c r="C22" s="109">
        <v>8</v>
      </c>
      <c r="D22" s="103" t="s">
        <v>43</v>
      </c>
      <c r="E22" s="103" t="s">
        <v>44</v>
      </c>
      <c r="F22" s="242" t="s">
        <v>334</v>
      </c>
      <c r="G22" s="66" t="s">
        <v>292</v>
      </c>
      <c r="H22" s="214" t="s">
        <v>28</v>
      </c>
      <c r="I22" s="24">
        <v>12</v>
      </c>
      <c r="J22" s="287">
        <v>391</v>
      </c>
      <c r="K22" s="287"/>
      <c r="L22" s="24">
        <v>13</v>
      </c>
      <c r="M22" s="287">
        <v>405</v>
      </c>
      <c r="N22" s="287"/>
      <c r="O22" s="16"/>
      <c r="P22" s="154"/>
      <c r="Q22" s="155"/>
      <c r="R22" s="16"/>
      <c r="S22" s="154"/>
      <c r="T22" s="155"/>
      <c r="U22" s="16"/>
      <c r="V22" s="154"/>
      <c r="W22" s="155"/>
      <c r="X22" s="16"/>
      <c r="Y22" s="154"/>
      <c r="Z22" s="155"/>
      <c r="AA22" s="16"/>
      <c r="AB22" s="154"/>
      <c r="AC22" s="155"/>
      <c r="AD22" s="16"/>
      <c r="AE22" s="154"/>
      <c r="AF22" s="155"/>
      <c r="AG22" s="16"/>
      <c r="AH22" s="154"/>
      <c r="AI22" s="155"/>
      <c r="AJ22" s="16"/>
      <c r="AK22" s="154"/>
      <c r="AL22" s="155"/>
      <c r="AM22" s="16"/>
      <c r="AN22" s="154"/>
      <c r="AO22" s="155"/>
      <c r="AP22" s="16"/>
      <c r="AQ22" s="154"/>
      <c r="AR22" s="155"/>
      <c r="AS22" s="16"/>
      <c r="AT22" s="154"/>
      <c r="AU22" s="155"/>
    </row>
    <row r="23" spans="2:47" ht="18" customHeight="1" x14ac:dyDescent="0.25">
      <c r="B23" s="273"/>
      <c r="C23" s="109"/>
      <c r="D23" s="103"/>
      <c r="E23" s="103"/>
      <c r="F23" s="103"/>
      <c r="G23" s="66"/>
      <c r="H23" s="214"/>
      <c r="I23" s="287">
        <f>I22/J22*100</f>
        <v>3.0690537084398977</v>
      </c>
      <c r="J23" s="287"/>
      <c r="K23" s="287"/>
      <c r="L23" s="287">
        <f>L22/M22*100</f>
        <v>3.2098765432098766</v>
      </c>
      <c r="M23" s="287"/>
      <c r="N23" s="287"/>
      <c r="O23" s="115" t="e">
        <f>(O22/P22)*100</f>
        <v>#DIV/0!</v>
      </c>
      <c r="P23" s="115"/>
      <c r="Q23" s="115"/>
      <c r="R23" s="115" t="e">
        <f>(R22/S22)*100</f>
        <v>#DIV/0!</v>
      </c>
      <c r="S23" s="115"/>
      <c r="T23" s="115"/>
      <c r="U23" s="115" t="e">
        <f>(U22/V22)*100</f>
        <v>#DIV/0!</v>
      </c>
      <c r="V23" s="115"/>
      <c r="W23" s="115"/>
      <c r="X23" s="115" t="e">
        <f>(X22/Y22)*100</f>
        <v>#DIV/0!</v>
      </c>
      <c r="Y23" s="115"/>
      <c r="Z23" s="115"/>
      <c r="AA23" s="115" t="e">
        <f>(AA22/AB22)*100</f>
        <v>#DIV/0!</v>
      </c>
      <c r="AB23" s="115"/>
      <c r="AC23" s="115"/>
      <c r="AD23" s="115" t="e">
        <f>(AD22/AE22)*100</f>
        <v>#DIV/0!</v>
      </c>
      <c r="AE23" s="115"/>
      <c r="AF23" s="115"/>
      <c r="AG23" s="115" t="e">
        <f>(AG22/AH22)*100</f>
        <v>#DIV/0!</v>
      </c>
      <c r="AH23" s="115"/>
      <c r="AI23" s="115"/>
      <c r="AJ23" s="115" t="e">
        <f>(AJ22/AK22)*100</f>
        <v>#DIV/0!</v>
      </c>
      <c r="AK23" s="115"/>
      <c r="AL23" s="115"/>
      <c r="AM23" s="115" t="e">
        <f>(AM22/AN22)*100</f>
        <v>#DIV/0!</v>
      </c>
      <c r="AN23" s="115"/>
      <c r="AO23" s="115"/>
      <c r="AP23" s="115" t="e">
        <f>(AP22/AQ22)*100</f>
        <v>#DIV/0!</v>
      </c>
      <c r="AQ23" s="115"/>
      <c r="AR23" s="115"/>
      <c r="AS23" s="115" t="e">
        <f>(AS22/AT22)*100</f>
        <v>#DIV/0!</v>
      </c>
      <c r="AT23" s="115"/>
      <c r="AU23" s="115"/>
    </row>
    <row r="24" spans="2:47" ht="18" customHeight="1" x14ac:dyDescent="0.25">
      <c r="B24" s="273"/>
      <c r="C24" s="109">
        <v>9</v>
      </c>
      <c r="D24" s="264" t="s">
        <v>443</v>
      </c>
      <c r="E24" s="264" t="s">
        <v>444</v>
      </c>
      <c r="F24" s="97" t="s">
        <v>335</v>
      </c>
      <c r="G24" s="106"/>
      <c r="H24" s="263" t="s">
        <v>28</v>
      </c>
      <c r="I24" s="24">
        <v>4</v>
      </c>
      <c r="J24" s="287">
        <v>263</v>
      </c>
      <c r="K24" s="287"/>
      <c r="L24" s="24">
        <v>4</v>
      </c>
      <c r="M24" s="287">
        <v>280</v>
      </c>
      <c r="N24" s="287"/>
      <c r="O24" s="16"/>
      <c r="P24" s="154"/>
      <c r="Q24" s="155"/>
      <c r="R24" s="16"/>
      <c r="S24" s="154"/>
      <c r="T24" s="155"/>
      <c r="U24" s="16"/>
      <c r="V24" s="154"/>
      <c r="W24" s="155"/>
      <c r="X24" s="16"/>
      <c r="Y24" s="154"/>
      <c r="Z24" s="155"/>
      <c r="AA24" s="16"/>
      <c r="AB24" s="154"/>
      <c r="AC24" s="155"/>
      <c r="AD24" s="16"/>
      <c r="AE24" s="154"/>
      <c r="AF24" s="155"/>
      <c r="AG24" s="16"/>
      <c r="AH24" s="154"/>
      <c r="AI24" s="155"/>
      <c r="AJ24" s="16"/>
      <c r="AK24" s="154"/>
      <c r="AL24" s="155"/>
      <c r="AM24" s="16"/>
      <c r="AN24" s="154"/>
      <c r="AO24" s="155"/>
      <c r="AP24" s="16"/>
      <c r="AQ24" s="154"/>
      <c r="AR24" s="155"/>
      <c r="AS24" s="16"/>
      <c r="AT24" s="154"/>
      <c r="AU24" s="155"/>
    </row>
    <row r="25" spans="2:47" ht="18" customHeight="1" x14ac:dyDescent="0.25">
      <c r="B25" s="273"/>
      <c r="C25" s="109"/>
      <c r="D25" s="264"/>
      <c r="E25" s="264"/>
      <c r="F25" s="97"/>
      <c r="G25" s="106"/>
      <c r="H25" s="263"/>
      <c r="I25" s="287">
        <f>I24/J24*100</f>
        <v>1.520912547528517</v>
      </c>
      <c r="J25" s="287"/>
      <c r="K25" s="287"/>
      <c r="L25" s="287">
        <f>L24/M24*1000</f>
        <v>14.285714285714285</v>
      </c>
      <c r="M25" s="287"/>
      <c r="N25" s="287"/>
      <c r="O25" s="115" t="e">
        <f>(O24/P24)*1000</f>
        <v>#DIV/0!</v>
      </c>
      <c r="P25" s="115"/>
      <c r="Q25" s="115"/>
      <c r="R25" s="115" t="e">
        <f>(R24/S24)*1000</f>
        <v>#DIV/0!</v>
      </c>
      <c r="S25" s="115"/>
      <c r="T25" s="115"/>
      <c r="U25" s="115" t="e">
        <f>(U24/V24)*1000</f>
        <v>#DIV/0!</v>
      </c>
      <c r="V25" s="115"/>
      <c r="W25" s="115"/>
      <c r="X25" s="115" t="e">
        <f>(X24/Y24)*1000</f>
        <v>#DIV/0!</v>
      </c>
      <c r="Y25" s="115"/>
      <c r="Z25" s="115"/>
      <c r="AA25" s="115" t="e">
        <f>(AA24/AB24)*1000</f>
        <v>#DIV/0!</v>
      </c>
      <c r="AB25" s="115"/>
      <c r="AC25" s="115"/>
      <c r="AD25" s="115" t="e">
        <f>(AD24/AE24)*1000</f>
        <v>#DIV/0!</v>
      </c>
      <c r="AE25" s="115"/>
      <c r="AF25" s="115"/>
      <c r="AG25" s="115" t="e">
        <f>(AG24/AH24)*1000</f>
        <v>#DIV/0!</v>
      </c>
      <c r="AH25" s="115"/>
      <c r="AI25" s="115"/>
      <c r="AJ25" s="115" t="e">
        <f>(AJ24/AK24)*1000</f>
        <v>#DIV/0!</v>
      </c>
      <c r="AK25" s="115"/>
      <c r="AL25" s="115"/>
      <c r="AM25" s="115" t="e">
        <f>(AM24/AN24)*1000</f>
        <v>#DIV/0!</v>
      </c>
      <c r="AN25" s="115"/>
      <c r="AO25" s="115"/>
      <c r="AP25" s="115" t="e">
        <f>(AP24/AQ24)*1000</f>
        <v>#DIV/0!</v>
      </c>
      <c r="AQ25" s="115"/>
      <c r="AR25" s="115"/>
      <c r="AS25" s="115" t="e">
        <f>(AS24/AT24)*1000</f>
        <v>#DIV/0!</v>
      </c>
      <c r="AT25" s="115"/>
      <c r="AU25" s="115"/>
    </row>
    <row r="26" spans="2:47" ht="18" customHeight="1" x14ac:dyDescent="0.25">
      <c r="B26" s="273"/>
      <c r="C26" s="109">
        <v>10</v>
      </c>
      <c r="D26" s="264" t="s">
        <v>437</v>
      </c>
      <c r="E26" s="264" t="s">
        <v>438</v>
      </c>
      <c r="F26" s="230" t="s">
        <v>336</v>
      </c>
      <c r="G26" s="106"/>
      <c r="H26" s="263" t="s">
        <v>28</v>
      </c>
      <c r="I26" s="24">
        <v>2</v>
      </c>
      <c r="J26" s="287">
        <v>641</v>
      </c>
      <c r="K26" s="287"/>
      <c r="L26" s="24">
        <v>1</v>
      </c>
      <c r="M26" s="287">
        <v>762</v>
      </c>
      <c r="N26" s="287"/>
      <c r="O26" s="16"/>
      <c r="P26" s="154"/>
      <c r="Q26" s="155"/>
      <c r="R26" s="16"/>
      <c r="S26" s="154"/>
      <c r="T26" s="155"/>
      <c r="U26" s="16"/>
      <c r="V26" s="154"/>
      <c r="W26" s="155"/>
      <c r="X26" s="16"/>
      <c r="Y26" s="154"/>
      <c r="Z26" s="155"/>
      <c r="AA26" s="16"/>
      <c r="AB26" s="154"/>
      <c r="AC26" s="155"/>
      <c r="AD26" s="16"/>
      <c r="AE26" s="154"/>
      <c r="AF26" s="155"/>
      <c r="AG26" s="16"/>
      <c r="AH26" s="154"/>
      <c r="AI26" s="155"/>
      <c r="AJ26" s="16"/>
      <c r="AK26" s="154"/>
      <c r="AL26" s="155"/>
      <c r="AM26" s="16"/>
      <c r="AN26" s="154"/>
      <c r="AO26" s="155"/>
      <c r="AP26" s="16"/>
      <c r="AQ26" s="154"/>
      <c r="AR26" s="155"/>
      <c r="AS26" s="16"/>
      <c r="AT26" s="154"/>
      <c r="AU26" s="155"/>
    </row>
    <row r="27" spans="2:47" ht="18" customHeight="1" x14ac:dyDescent="0.25">
      <c r="B27" s="273"/>
      <c r="C27" s="109"/>
      <c r="D27" s="264"/>
      <c r="E27" s="264"/>
      <c r="F27" s="230"/>
      <c r="G27" s="106"/>
      <c r="H27" s="263"/>
      <c r="I27" s="287">
        <f>I26/J26*1000</f>
        <v>3.1201248049921997</v>
      </c>
      <c r="J27" s="287"/>
      <c r="K27" s="287"/>
      <c r="L27" s="287">
        <f>L26/M26*1000</f>
        <v>1.3123359580052494</v>
      </c>
      <c r="M27" s="287"/>
      <c r="N27" s="287"/>
      <c r="O27" s="115" t="e">
        <f>(O26/P26)*1000</f>
        <v>#DIV/0!</v>
      </c>
      <c r="P27" s="115"/>
      <c r="Q27" s="115"/>
      <c r="R27" s="115" t="e">
        <f>(R26/S26)*1000</f>
        <v>#DIV/0!</v>
      </c>
      <c r="S27" s="115"/>
      <c r="T27" s="115"/>
      <c r="U27" s="115" t="e">
        <f>(U26/V26)*1000</f>
        <v>#DIV/0!</v>
      </c>
      <c r="V27" s="115"/>
      <c r="W27" s="115"/>
      <c r="X27" s="115" t="e">
        <f>(X26/Y26)*1000</f>
        <v>#DIV/0!</v>
      </c>
      <c r="Y27" s="115"/>
      <c r="Z27" s="115"/>
      <c r="AA27" s="115" t="e">
        <f>(AA26/AB26)*1000</f>
        <v>#DIV/0!</v>
      </c>
      <c r="AB27" s="115"/>
      <c r="AC27" s="115"/>
      <c r="AD27" s="115" t="e">
        <f>(AD26/AE26)*1000</f>
        <v>#DIV/0!</v>
      </c>
      <c r="AE27" s="115"/>
      <c r="AF27" s="115"/>
      <c r="AG27" s="115" t="e">
        <f>(AG26/AH26)*1000</f>
        <v>#DIV/0!</v>
      </c>
      <c r="AH27" s="115"/>
      <c r="AI27" s="115"/>
      <c r="AJ27" s="115" t="e">
        <f>(AJ26/AK26)*1000</f>
        <v>#DIV/0!</v>
      </c>
      <c r="AK27" s="115"/>
      <c r="AL27" s="115"/>
      <c r="AM27" s="115" t="e">
        <f>(AM26/AN26)*1000</f>
        <v>#DIV/0!</v>
      </c>
      <c r="AN27" s="115"/>
      <c r="AO27" s="115"/>
      <c r="AP27" s="115" t="e">
        <f>(AP26/AQ26)*1000</f>
        <v>#DIV/0!</v>
      </c>
      <c r="AQ27" s="115"/>
      <c r="AR27" s="115"/>
      <c r="AS27" s="115" t="e">
        <f>(AS26/AT26)*1000</f>
        <v>#DIV/0!</v>
      </c>
      <c r="AT27" s="115"/>
      <c r="AU27" s="115"/>
    </row>
    <row r="28" spans="2:47" ht="18" customHeight="1" x14ac:dyDescent="0.25">
      <c r="B28" s="273"/>
      <c r="C28" s="109">
        <v>11</v>
      </c>
      <c r="D28" s="264" t="s">
        <v>293</v>
      </c>
      <c r="E28" s="264" t="s">
        <v>291</v>
      </c>
      <c r="F28" s="103" t="s">
        <v>337</v>
      </c>
      <c r="G28" s="262" t="s">
        <v>48</v>
      </c>
      <c r="H28" s="263" t="s">
        <v>28</v>
      </c>
      <c r="I28" s="24">
        <v>0</v>
      </c>
      <c r="J28" s="287">
        <v>391</v>
      </c>
      <c r="K28" s="287"/>
      <c r="L28" s="24">
        <v>0</v>
      </c>
      <c r="M28" s="287">
        <v>405</v>
      </c>
      <c r="N28" s="287"/>
      <c r="O28" s="16"/>
      <c r="P28" s="154"/>
      <c r="Q28" s="155"/>
      <c r="R28" s="16"/>
      <c r="S28" s="154"/>
      <c r="T28" s="155"/>
      <c r="U28" s="16"/>
      <c r="V28" s="154"/>
      <c r="W28" s="155"/>
      <c r="X28" s="16"/>
      <c r="Y28" s="154"/>
      <c r="Z28" s="155"/>
      <c r="AA28" s="16"/>
      <c r="AB28" s="154"/>
      <c r="AC28" s="155"/>
      <c r="AD28" s="16"/>
      <c r="AE28" s="154"/>
      <c r="AF28" s="155"/>
      <c r="AG28" s="16"/>
      <c r="AH28" s="154"/>
      <c r="AI28" s="155"/>
      <c r="AJ28" s="16"/>
      <c r="AK28" s="154"/>
      <c r="AL28" s="155"/>
      <c r="AM28" s="16"/>
      <c r="AN28" s="154"/>
      <c r="AO28" s="155"/>
      <c r="AP28" s="16"/>
      <c r="AQ28" s="154"/>
      <c r="AR28" s="155"/>
      <c r="AS28" s="16"/>
      <c r="AT28" s="154"/>
      <c r="AU28" s="155"/>
    </row>
    <row r="29" spans="2:47" ht="18" customHeight="1" x14ac:dyDescent="0.25">
      <c r="B29" s="273"/>
      <c r="C29" s="109"/>
      <c r="D29" s="264"/>
      <c r="E29" s="264"/>
      <c r="F29" s="103"/>
      <c r="G29" s="262"/>
      <c r="H29" s="263"/>
      <c r="I29" s="287">
        <f>I28/J28*100</f>
        <v>0</v>
      </c>
      <c r="J29" s="287"/>
      <c r="K29" s="287"/>
      <c r="L29" s="287">
        <f>L28/M28*100</f>
        <v>0</v>
      </c>
      <c r="M29" s="287"/>
      <c r="N29" s="287"/>
      <c r="O29" s="115" t="e">
        <f>(O28/P28)*100</f>
        <v>#DIV/0!</v>
      </c>
      <c r="P29" s="115"/>
      <c r="Q29" s="115"/>
      <c r="R29" s="115" t="e">
        <f>(R28/S28)*100</f>
        <v>#DIV/0!</v>
      </c>
      <c r="S29" s="115"/>
      <c r="T29" s="115"/>
      <c r="U29" s="115" t="e">
        <f>(U28/V28)*100</f>
        <v>#DIV/0!</v>
      </c>
      <c r="V29" s="115"/>
      <c r="W29" s="115"/>
      <c r="X29" s="115" t="e">
        <f>(X28/Y28)*100</f>
        <v>#DIV/0!</v>
      </c>
      <c r="Y29" s="115"/>
      <c r="Z29" s="115"/>
      <c r="AA29" s="115" t="e">
        <f>(AA28/AB28)*100</f>
        <v>#DIV/0!</v>
      </c>
      <c r="AB29" s="115"/>
      <c r="AC29" s="115"/>
      <c r="AD29" s="115" t="e">
        <f>(AD28/AE28)*100</f>
        <v>#DIV/0!</v>
      </c>
      <c r="AE29" s="115"/>
      <c r="AF29" s="115"/>
      <c r="AG29" s="115" t="e">
        <f>(AG28/AH28)*100</f>
        <v>#DIV/0!</v>
      </c>
      <c r="AH29" s="115"/>
      <c r="AI29" s="115"/>
      <c r="AJ29" s="115" t="e">
        <f>(AJ28/AK28)*100</f>
        <v>#DIV/0!</v>
      </c>
      <c r="AK29" s="115"/>
      <c r="AL29" s="115"/>
      <c r="AM29" s="115" t="e">
        <f>(AM28/AN28)*100</f>
        <v>#DIV/0!</v>
      </c>
      <c r="AN29" s="115"/>
      <c r="AO29" s="115"/>
      <c r="AP29" s="115" t="e">
        <f>(AP28/AQ28)*100</f>
        <v>#DIV/0!</v>
      </c>
      <c r="AQ29" s="115"/>
      <c r="AR29" s="115"/>
      <c r="AS29" s="115" t="e">
        <f>(AS28/AT28)*100</f>
        <v>#DIV/0!</v>
      </c>
      <c r="AT29" s="115"/>
      <c r="AU29" s="115"/>
    </row>
    <row r="30" spans="2:47" ht="18" customHeight="1" x14ac:dyDescent="0.25">
      <c r="B30" s="273"/>
      <c r="C30" s="109">
        <v>12</v>
      </c>
      <c r="D30" s="264" t="s">
        <v>294</v>
      </c>
      <c r="E30" s="265" t="s">
        <v>325</v>
      </c>
      <c r="F30" s="103" t="s">
        <v>340</v>
      </c>
      <c r="G30" s="267">
        <v>0.95</v>
      </c>
      <c r="H30" s="263" t="s">
        <v>28</v>
      </c>
      <c r="I30" s="24">
        <v>391</v>
      </c>
      <c r="J30" s="287">
        <v>391</v>
      </c>
      <c r="K30" s="287"/>
      <c r="L30" s="24">
        <v>405</v>
      </c>
      <c r="M30" s="287">
        <v>405</v>
      </c>
      <c r="N30" s="287"/>
      <c r="O30" s="16"/>
      <c r="P30" s="154"/>
      <c r="Q30" s="155"/>
      <c r="R30" s="16"/>
      <c r="S30" s="154"/>
      <c r="T30" s="155"/>
      <c r="U30" s="16"/>
      <c r="V30" s="154"/>
      <c r="W30" s="155"/>
      <c r="X30" s="16"/>
      <c r="Y30" s="154"/>
      <c r="Z30" s="155"/>
      <c r="AA30" s="16"/>
      <c r="AB30" s="154"/>
      <c r="AC30" s="155"/>
      <c r="AD30" s="16"/>
      <c r="AE30" s="154"/>
      <c r="AF30" s="155"/>
      <c r="AG30" s="16"/>
      <c r="AH30" s="154"/>
      <c r="AI30" s="155"/>
      <c r="AJ30" s="16"/>
      <c r="AK30" s="154"/>
      <c r="AL30" s="155"/>
      <c r="AM30" s="16"/>
      <c r="AN30" s="154"/>
      <c r="AO30" s="155"/>
      <c r="AP30" s="16"/>
      <c r="AQ30" s="154"/>
      <c r="AR30" s="155"/>
      <c r="AS30" s="16"/>
      <c r="AT30" s="154"/>
      <c r="AU30" s="155"/>
    </row>
    <row r="31" spans="2:47" ht="18" customHeight="1" x14ac:dyDescent="0.25">
      <c r="B31" s="273"/>
      <c r="C31" s="109"/>
      <c r="D31" s="264"/>
      <c r="E31" s="266"/>
      <c r="F31" s="103"/>
      <c r="G31" s="268"/>
      <c r="H31" s="263"/>
      <c r="I31" s="287">
        <f>I30/J30*100</f>
        <v>100</v>
      </c>
      <c r="J31" s="287"/>
      <c r="K31" s="287"/>
      <c r="L31" s="287">
        <f>L30/M30*100</f>
        <v>100</v>
      </c>
      <c r="M31" s="287"/>
      <c r="N31" s="287"/>
      <c r="O31" s="115" t="e">
        <f>(O30/P30)*100</f>
        <v>#DIV/0!</v>
      </c>
      <c r="P31" s="115"/>
      <c r="Q31" s="115"/>
      <c r="R31" s="115" t="e">
        <f>(R30/S30)*100</f>
        <v>#DIV/0!</v>
      </c>
      <c r="S31" s="115"/>
      <c r="T31" s="115"/>
      <c r="U31" s="115" t="e">
        <f>(U30/V30)*100</f>
        <v>#DIV/0!</v>
      </c>
      <c r="V31" s="115"/>
      <c r="W31" s="115"/>
      <c r="X31" s="115" t="e">
        <f>(X30/Y30)*100</f>
        <v>#DIV/0!</v>
      </c>
      <c r="Y31" s="115"/>
      <c r="Z31" s="115"/>
      <c r="AA31" s="115" t="e">
        <f>(AA30/AB30)*100</f>
        <v>#DIV/0!</v>
      </c>
      <c r="AB31" s="115"/>
      <c r="AC31" s="115"/>
      <c r="AD31" s="115" t="e">
        <f>(AD30/AE30)*100</f>
        <v>#DIV/0!</v>
      </c>
      <c r="AE31" s="115"/>
      <c r="AF31" s="115"/>
      <c r="AG31" s="115" t="e">
        <f>(AG30/AH30)*100</f>
        <v>#DIV/0!</v>
      </c>
      <c r="AH31" s="115"/>
      <c r="AI31" s="115"/>
      <c r="AJ31" s="115" t="e">
        <f>(AJ30/AK30)*100</f>
        <v>#DIV/0!</v>
      </c>
      <c r="AK31" s="115"/>
      <c r="AL31" s="115"/>
      <c r="AM31" s="115" t="e">
        <f>(AM30/AN30)*100</f>
        <v>#DIV/0!</v>
      </c>
      <c r="AN31" s="115"/>
      <c r="AO31" s="115"/>
      <c r="AP31" s="115" t="e">
        <f>(AP30/AQ30)*100</f>
        <v>#DIV/0!</v>
      </c>
      <c r="AQ31" s="115"/>
      <c r="AR31" s="115"/>
      <c r="AS31" s="115" t="e">
        <f>(AS30/AT30)*100</f>
        <v>#DIV/0!</v>
      </c>
      <c r="AT31" s="115"/>
      <c r="AU31" s="115"/>
    </row>
    <row r="32" spans="2:47" ht="18" customHeight="1" x14ac:dyDescent="0.25">
      <c r="B32" s="273"/>
      <c r="C32" s="109">
        <v>13</v>
      </c>
      <c r="D32" s="260" t="s">
        <v>297</v>
      </c>
      <c r="E32" s="260" t="s">
        <v>295</v>
      </c>
      <c r="F32" s="103" t="s">
        <v>409</v>
      </c>
      <c r="G32" s="262" t="s">
        <v>296</v>
      </c>
      <c r="H32" s="263" t="s">
        <v>28</v>
      </c>
      <c r="I32" s="24">
        <v>0</v>
      </c>
      <c r="J32" s="287">
        <v>147</v>
      </c>
      <c r="K32" s="287"/>
      <c r="L32" s="24">
        <v>0</v>
      </c>
      <c r="M32" s="287">
        <v>151</v>
      </c>
      <c r="N32" s="287"/>
      <c r="O32" s="16"/>
      <c r="P32" s="154"/>
      <c r="Q32" s="155"/>
      <c r="R32" s="16"/>
      <c r="S32" s="154"/>
      <c r="T32" s="155"/>
      <c r="U32" s="16"/>
      <c r="V32" s="154"/>
      <c r="W32" s="155"/>
      <c r="X32" s="16"/>
      <c r="Y32" s="154"/>
      <c r="Z32" s="155"/>
      <c r="AA32" s="16"/>
      <c r="AB32" s="154"/>
      <c r="AC32" s="155"/>
      <c r="AD32" s="16"/>
      <c r="AE32" s="154"/>
      <c r="AF32" s="155"/>
      <c r="AG32" s="16"/>
      <c r="AH32" s="154"/>
      <c r="AI32" s="155"/>
      <c r="AJ32" s="16"/>
      <c r="AK32" s="154"/>
      <c r="AL32" s="155"/>
      <c r="AM32" s="16"/>
      <c r="AN32" s="154"/>
      <c r="AO32" s="155"/>
      <c r="AP32" s="16"/>
      <c r="AQ32" s="154"/>
      <c r="AR32" s="155"/>
      <c r="AS32" s="16"/>
      <c r="AT32" s="154"/>
      <c r="AU32" s="155"/>
    </row>
    <row r="33" spans="2:47" ht="18" customHeight="1" x14ac:dyDescent="0.25">
      <c r="B33" s="273"/>
      <c r="C33" s="109"/>
      <c r="D33" s="261"/>
      <c r="E33" s="261"/>
      <c r="F33" s="103"/>
      <c r="G33" s="262"/>
      <c r="H33" s="263"/>
      <c r="I33" s="287">
        <f>I32/J32*100</f>
        <v>0</v>
      </c>
      <c r="J33" s="287"/>
      <c r="K33" s="287"/>
      <c r="L33" s="287">
        <f>L32/M32*100</f>
        <v>0</v>
      </c>
      <c r="M33" s="287"/>
      <c r="N33" s="287"/>
      <c r="O33" s="115" t="e">
        <f>(O32/P32)*100</f>
        <v>#DIV/0!</v>
      </c>
      <c r="P33" s="115"/>
      <c r="Q33" s="115"/>
      <c r="R33" s="115" t="e">
        <f>(R32/S32)*100</f>
        <v>#DIV/0!</v>
      </c>
      <c r="S33" s="115"/>
      <c r="T33" s="115"/>
      <c r="U33" s="115" t="e">
        <f>(U32/V32)*100</f>
        <v>#DIV/0!</v>
      </c>
      <c r="V33" s="115"/>
      <c r="W33" s="115"/>
      <c r="X33" s="115" t="e">
        <f>(X32/Y32)*100</f>
        <v>#DIV/0!</v>
      </c>
      <c r="Y33" s="115"/>
      <c r="Z33" s="115"/>
      <c r="AA33" s="115" t="e">
        <f>(AA32/AB32)*100</f>
        <v>#DIV/0!</v>
      </c>
      <c r="AB33" s="115"/>
      <c r="AC33" s="115"/>
      <c r="AD33" s="115" t="e">
        <f>(AD32/AE32)*100</f>
        <v>#DIV/0!</v>
      </c>
      <c r="AE33" s="115"/>
      <c r="AF33" s="115"/>
      <c r="AG33" s="115" t="e">
        <f>(AG32/AH32)*100</f>
        <v>#DIV/0!</v>
      </c>
      <c r="AH33" s="115"/>
      <c r="AI33" s="115"/>
      <c r="AJ33" s="115" t="e">
        <f>(AJ32/AK32)*100</f>
        <v>#DIV/0!</v>
      </c>
      <c r="AK33" s="115"/>
      <c r="AL33" s="115"/>
      <c r="AM33" s="115" t="e">
        <f>(AM32/AN32)*100</f>
        <v>#DIV/0!</v>
      </c>
      <c r="AN33" s="115"/>
      <c r="AO33" s="115"/>
      <c r="AP33" s="115" t="e">
        <f>(AP32/AQ32)*100</f>
        <v>#DIV/0!</v>
      </c>
      <c r="AQ33" s="115"/>
      <c r="AR33" s="115"/>
      <c r="AS33" s="115" t="e">
        <f>(AS32/AT32)*100</f>
        <v>#DIV/0!</v>
      </c>
      <c r="AT33" s="115"/>
      <c r="AU33" s="115"/>
    </row>
    <row r="34" spans="2:47" ht="18" customHeight="1" x14ac:dyDescent="0.25">
      <c r="B34" s="273"/>
      <c r="C34" s="109">
        <v>14</v>
      </c>
      <c r="D34" s="97" t="s">
        <v>53</v>
      </c>
      <c r="E34" s="97" t="s">
        <v>54</v>
      </c>
      <c r="F34" s="230" t="s">
        <v>338</v>
      </c>
      <c r="G34" s="77" t="s">
        <v>55</v>
      </c>
      <c r="H34" s="183" t="s">
        <v>28</v>
      </c>
      <c r="I34" s="24">
        <v>6</v>
      </c>
      <c r="J34" s="287">
        <v>200</v>
      </c>
      <c r="K34" s="287"/>
      <c r="L34" s="24">
        <v>6</v>
      </c>
      <c r="M34" s="287">
        <v>250</v>
      </c>
      <c r="N34" s="287"/>
      <c r="O34" s="16"/>
      <c r="P34" s="154"/>
      <c r="Q34" s="155"/>
      <c r="R34" s="16"/>
      <c r="S34" s="154"/>
      <c r="T34" s="155"/>
      <c r="U34" s="16"/>
      <c r="V34" s="154"/>
      <c r="W34" s="155"/>
      <c r="X34" s="16"/>
      <c r="Y34" s="154"/>
      <c r="Z34" s="155"/>
      <c r="AA34" s="16"/>
      <c r="AB34" s="154"/>
      <c r="AC34" s="155"/>
      <c r="AD34" s="16"/>
      <c r="AE34" s="154"/>
      <c r="AF34" s="155"/>
      <c r="AG34" s="16"/>
      <c r="AH34" s="154"/>
      <c r="AI34" s="155"/>
      <c r="AJ34" s="16"/>
      <c r="AK34" s="154"/>
      <c r="AL34" s="155"/>
      <c r="AM34" s="16"/>
      <c r="AN34" s="154"/>
      <c r="AO34" s="155"/>
      <c r="AP34" s="16"/>
      <c r="AQ34" s="154"/>
      <c r="AR34" s="155"/>
      <c r="AS34" s="16"/>
      <c r="AT34" s="154"/>
      <c r="AU34" s="155"/>
    </row>
    <row r="35" spans="2:47" ht="18" customHeight="1" x14ac:dyDescent="0.25">
      <c r="B35" s="274"/>
      <c r="C35" s="109"/>
      <c r="D35" s="256"/>
      <c r="E35" s="256"/>
      <c r="F35" s="257"/>
      <c r="G35" s="258"/>
      <c r="H35" s="259"/>
      <c r="I35" s="287">
        <f>I34/J34*100</f>
        <v>3</v>
      </c>
      <c r="J35" s="287"/>
      <c r="K35" s="287"/>
      <c r="L35" s="287">
        <f>L34/M34*100</f>
        <v>2.4</v>
      </c>
      <c r="M35" s="287"/>
      <c r="N35" s="287"/>
      <c r="O35" s="115" t="e">
        <f>(O34/P34)*100</f>
        <v>#DIV/0!</v>
      </c>
      <c r="P35" s="115"/>
      <c r="Q35" s="115"/>
      <c r="R35" s="115" t="e">
        <f>(R34/S34)*100</f>
        <v>#DIV/0!</v>
      </c>
      <c r="S35" s="115"/>
      <c r="T35" s="115"/>
      <c r="U35" s="115" t="e">
        <f>(U34/V34)*100</f>
        <v>#DIV/0!</v>
      </c>
      <c r="V35" s="115"/>
      <c r="W35" s="115"/>
      <c r="X35" s="115" t="e">
        <f>(X34/Y34)*100</f>
        <v>#DIV/0!</v>
      </c>
      <c r="Y35" s="115"/>
      <c r="Z35" s="115"/>
      <c r="AA35" s="115" t="e">
        <f>(AA34/AB34)*100</f>
        <v>#DIV/0!</v>
      </c>
      <c r="AB35" s="115"/>
      <c r="AC35" s="115"/>
      <c r="AD35" s="115" t="e">
        <f>(AD34/AE34)*100</f>
        <v>#DIV/0!</v>
      </c>
      <c r="AE35" s="115"/>
      <c r="AF35" s="115"/>
      <c r="AG35" s="115" t="e">
        <f>(AG34/AH34)*100</f>
        <v>#DIV/0!</v>
      </c>
      <c r="AH35" s="115"/>
      <c r="AI35" s="115"/>
      <c r="AJ35" s="115" t="e">
        <f>(AJ34/AK34)*100</f>
        <v>#DIV/0!</v>
      </c>
      <c r="AK35" s="115"/>
      <c r="AL35" s="115"/>
      <c r="AM35" s="115" t="e">
        <f>(AM34/AN34)*100</f>
        <v>#DIV/0!</v>
      </c>
      <c r="AN35" s="115"/>
      <c r="AO35" s="115"/>
      <c r="AP35" s="115" t="e">
        <f>(AP34/AQ34)*100</f>
        <v>#DIV/0!</v>
      </c>
      <c r="AQ35" s="115"/>
      <c r="AR35" s="115"/>
      <c r="AS35" s="115" t="e">
        <f>(AS34/AT34)*100</f>
        <v>#DIV/0!</v>
      </c>
      <c r="AT35" s="115"/>
      <c r="AU35" s="115"/>
    </row>
    <row r="36" spans="2:47" ht="18" customHeight="1" x14ac:dyDescent="0.25">
      <c r="B36" s="255" t="s">
        <v>56</v>
      </c>
      <c r="C36" s="184">
        <v>15</v>
      </c>
      <c r="D36" s="250" t="s">
        <v>57</v>
      </c>
      <c r="E36" s="250" t="s">
        <v>58</v>
      </c>
      <c r="F36" s="97" t="s">
        <v>341</v>
      </c>
      <c r="G36" s="211">
        <v>0.85</v>
      </c>
      <c r="H36" s="253" t="s">
        <v>38</v>
      </c>
      <c r="I36" s="24">
        <v>202</v>
      </c>
      <c r="J36" s="287">
        <v>210</v>
      </c>
      <c r="K36" s="287"/>
      <c r="L36" s="24">
        <v>125</v>
      </c>
      <c r="M36" s="287">
        <v>128</v>
      </c>
      <c r="N36" s="287"/>
      <c r="O36" s="16"/>
      <c r="P36" s="154"/>
      <c r="Q36" s="155"/>
      <c r="R36" s="16"/>
      <c r="S36" s="154"/>
      <c r="T36" s="155"/>
      <c r="U36" s="16"/>
      <c r="V36" s="154"/>
      <c r="W36" s="155"/>
      <c r="X36" s="16"/>
      <c r="Y36" s="154"/>
      <c r="Z36" s="155"/>
      <c r="AA36" s="16"/>
      <c r="AB36" s="154"/>
      <c r="AC36" s="155"/>
      <c r="AD36" s="16"/>
      <c r="AE36" s="154"/>
      <c r="AF36" s="155"/>
      <c r="AG36" s="16"/>
      <c r="AH36" s="154"/>
      <c r="AI36" s="155"/>
      <c r="AJ36" s="16"/>
      <c r="AK36" s="154"/>
      <c r="AL36" s="155"/>
      <c r="AM36" s="16"/>
      <c r="AN36" s="154"/>
      <c r="AO36" s="155"/>
      <c r="AP36" s="16"/>
      <c r="AQ36" s="154"/>
      <c r="AR36" s="155"/>
      <c r="AS36" s="16"/>
      <c r="AT36" s="154"/>
      <c r="AU36" s="155"/>
    </row>
    <row r="37" spans="2:47" ht="18" customHeight="1" x14ac:dyDescent="0.25">
      <c r="B37" s="255"/>
      <c r="C37" s="185"/>
      <c r="D37" s="251"/>
      <c r="E37" s="251"/>
      <c r="F37" s="97"/>
      <c r="G37" s="252"/>
      <c r="H37" s="254"/>
      <c r="I37" s="287">
        <f>I36/J36*100</f>
        <v>96.19047619047619</v>
      </c>
      <c r="J37" s="287"/>
      <c r="K37" s="287"/>
      <c r="L37" s="287">
        <f>L36/M36*100</f>
        <v>97.65625</v>
      </c>
      <c r="M37" s="287"/>
      <c r="N37" s="287"/>
      <c r="O37" s="115" t="e">
        <f>(O36/P36)*100</f>
        <v>#DIV/0!</v>
      </c>
      <c r="P37" s="115"/>
      <c r="Q37" s="115"/>
      <c r="R37" s="115" t="e">
        <f>(R36/S36)*100</f>
        <v>#DIV/0!</v>
      </c>
      <c r="S37" s="115"/>
      <c r="T37" s="115"/>
      <c r="U37" s="115" t="e">
        <f>(U36/V36)*100</f>
        <v>#DIV/0!</v>
      </c>
      <c r="V37" s="115"/>
      <c r="W37" s="115"/>
      <c r="X37" s="115" t="e">
        <f>(X36/Y36)*100</f>
        <v>#DIV/0!</v>
      </c>
      <c r="Y37" s="115"/>
      <c r="Z37" s="115"/>
      <c r="AA37" s="115" t="e">
        <f>(AA36/AB36)*100</f>
        <v>#DIV/0!</v>
      </c>
      <c r="AB37" s="115"/>
      <c r="AC37" s="115"/>
      <c r="AD37" s="115" t="e">
        <f>(AD36/AE36)*100</f>
        <v>#DIV/0!</v>
      </c>
      <c r="AE37" s="115"/>
      <c r="AF37" s="115"/>
      <c r="AG37" s="115" t="e">
        <f>(AG36/AH36)*100</f>
        <v>#DIV/0!</v>
      </c>
      <c r="AH37" s="115"/>
      <c r="AI37" s="115"/>
      <c r="AJ37" s="115" t="e">
        <f>(AJ36/AK36)*100</f>
        <v>#DIV/0!</v>
      </c>
      <c r="AK37" s="115"/>
      <c r="AL37" s="115"/>
      <c r="AM37" s="115" t="e">
        <f>(AM36/AN36)*100</f>
        <v>#DIV/0!</v>
      </c>
      <c r="AN37" s="115"/>
      <c r="AO37" s="115"/>
      <c r="AP37" s="115" t="e">
        <f>(AP36/AQ36)*100</f>
        <v>#DIV/0!</v>
      </c>
      <c r="AQ37" s="115"/>
      <c r="AR37" s="115"/>
      <c r="AS37" s="115" t="e">
        <f>(AS36/AT36)*100</f>
        <v>#DIV/0!</v>
      </c>
      <c r="AT37" s="115"/>
      <c r="AU37" s="115"/>
    </row>
    <row r="38" spans="2:47" ht="18" customHeight="1" x14ac:dyDescent="0.25">
      <c r="B38" s="255"/>
      <c r="C38" s="184">
        <v>16</v>
      </c>
      <c r="D38" s="250" t="s">
        <v>420</v>
      </c>
      <c r="E38" s="250" t="s">
        <v>419</v>
      </c>
      <c r="F38" s="97"/>
      <c r="G38" s="211">
        <v>0.1</v>
      </c>
      <c r="H38" s="253" t="s">
        <v>38</v>
      </c>
      <c r="I38" s="24">
        <v>8</v>
      </c>
      <c r="J38" s="287">
        <v>391</v>
      </c>
      <c r="K38" s="287"/>
      <c r="L38" s="24">
        <v>6</v>
      </c>
      <c r="M38" s="287">
        <v>405</v>
      </c>
      <c r="N38" s="287"/>
      <c r="O38" s="16"/>
      <c r="P38" s="154"/>
      <c r="Q38" s="155"/>
      <c r="R38" s="16"/>
      <c r="S38" s="154"/>
      <c r="T38" s="155"/>
      <c r="U38" s="16"/>
      <c r="V38" s="154"/>
      <c r="W38" s="155"/>
      <c r="X38" s="16"/>
      <c r="Y38" s="154"/>
      <c r="Z38" s="155"/>
      <c r="AA38" s="16"/>
      <c r="AB38" s="154"/>
      <c r="AC38" s="155"/>
      <c r="AD38" s="16"/>
      <c r="AE38" s="154"/>
      <c r="AF38" s="155"/>
      <c r="AG38" s="16"/>
      <c r="AH38" s="154"/>
      <c r="AI38" s="155"/>
      <c r="AJ38" s="16"/>
      <c r="AK38" s="154"/>
      <c r="AL38" s="155"/>
      <c r="AM38" s="16"/>
      <c r="AN38" s="154"/>
      <c r="AO38" s="155"/>
      <c r="AP38" s="16"/>
      <c r="AQ38" s="154"/>
      <c r="AR38" s="155"/>
      <c r="AS38" s="16"/>
      <c r="AT38" s="154"/>
      <c r="AU38" s="155"/>
    </row>
    <row r="39" spans="2:47" ht="18" customHeight="1" x14ac:dyDescent="0.25">
      <c r="B39" s="255"/>
      <c r="C39" s="185"/>
      <c r="D39" s="251"/>
      <c r="E39" s="251"/>
      <c r="F39" s="97"/>
      <c r="G39" s="252"/>
      <c r="H39" s="254"/>
      <c r="I39" s="287">
        <f>I38/J38*100</f>
        <v>2.0460358056265986</v>
      </c>
      <c r="J39" s="287"/>
      <c r="K39" s="287"/>
      <c r="L39" s="287">
        <f>L38/M38*100</f>
        <v>1.4814814814814816</v>
      </c>
      <c r="M39" s="287"/>
      <c r="N39" s="287"/>
      <c r="O39" s="115" t="e">
        <f>(O38/P38)*100</f>
        <v>#DIV/0!</v>
      </c>
      <c r="P39" s="115"/>
      <c r="Q39" s="115"/>
      <c r="R39" s="115" t="e">
        <f>(R38/S38)*100</f>
        <v>#DIV/0!</v>
      </c>
      <c r="S39" s="115"/>
      <c r="T39" s="115"/>
      <c r="U39" s="115" t="e">
        <f>(U38/V38)*100</f>
        <v>#DIV/0!</v>
      </c>
      <c r="V39" s="115"/>
      <c r="W39" s="115"/>
      <c r="X39" s="115" t="e">
        <f>(X38/Y38)*100</f>
        <v>#DIV/0!</v>
      </c>
      <c r="Y39" s="115"/>
      <c r="Z39" s="115"/>
      <c r="AA39" s="115" t="e">
        <f>(AA38/AB38)*100</f>
        <v>#DIV/0!</v>
      </c>
      <c r="AB39" s="115"/>
      <c r="AC39" s="115"/>
      <c r="AD39" s="115" t="e">
        <f>(AD38/AE38)*100</f>
        <v>#DIV/0!</v>
      </c>
      <c r="AE39" s="115"/>
      <c r="AF39" s="115"/>
      <c r="AG39" s="115" t="e">
        <f>(AG38/AH38)*100</f>
        <v>#DIV/0!</v>
      </c>
      <c r="AH39" s="115"/>
      <c r="AI39" s="115"/>
      <c r="AJ39" s="115" t="e">
        <f>(AJ38/AK38)*100</f>
        <v>#DIV/0!</v>
      </c>
      <c r="AK39" s="115"/>
      <c r="AL39" s="115"/>
      <c r="AM39" s="115" t="e">
        <f>(AM38/AN38)*100</f>
        <v>#DIV/0!</v>
      </c>
      <c r="AN39" s="115"/>
      <c r="AO39" s="115"/>
      <c r="AP39" s="115" t="e">
        <f>(AP38/AQ38)*100</f>
        <v>#DIV/0!</v>
      </c>
      <c r="AQ39" s="115"/>
      <c r="AR39" s="115"/>
      <c r="AS39" s="115" t="e">
        <f>(AS38/AT38)*100</f>
        <v>#DIV/0!</v>
      </c>
      <c r="AT39" s="115"/>
      <c r="AU39" s="115"/>
    </row>
    <row r="40" spans="2:47" ht="18" customHeight="1" x14ac:dyDescent="0.25">
      <c r="B40" s="255"/>
      <c r="C40" s="184">
        <v>17</v>
      </c>
      <c r="D40" s="250" t="s">
        <v>421</v>
      </c>
      <c r="E40" s="250" t="s">
        <v>422</v>
      </c>
      <c r="F40" s="97"/>
      <c r="G40" s="211">
        <v>0.1</v>
      </c>
      <c r="H40" s="253" t="s">
        <v>38</v>
      </c>
      <c r="I40" s="24">
        <v>0</v>
      </c>
      <c r="J40" s="287">
        <v>2968</v>
      </c>
      <c r="K40" s="287"/>
      <c r="L40" s="24">
        <v>0</v>
      </c>
      <c r="M40" s="287">
        <v>2952</v>
      </c>
      <c r="N40" s="287"/>
      <c r="O40" s="16"/>
      <c r="P40" s="154"/>
      <c r="Q40" s="155"/>
      <c r="R40" s="16"/>
      <c r="S40" s="154"/>
      <c r="T40" s="155"/>
      <c r="U40" s="16"/>
      <c r="V40" s="154"/>
      <c r="W40" s="155"/>
      <c r="X40" s="16"/>
      <c r="Y40" s="154"/>
      <c r="Z40" s="155"/>
      <c r="AA40" s="16"/>
      <c r="AB40" s="154"/>
      <c r="AC40" s="155"/>
      <c r="AD40" s="16"/>
      <c r="AE40" s="154"/>
      <c r="AF40" s="155"/>
      <c r="AG40" s="16"/>
      <c r="AH40" s="154"/>
      <c r="AI40" s="155"/>
      <c r="AJ40" s="16"/>
      <c r="AK40" s="154"/>
      <c r="AL40" s="155"/>
      <c r="AM40" s="16"/>
      <c r="AN40" s="154"/>
      <c r="AO40" s="155"/>
      <c r="AP40" s="16"/>
      <c r="AQ40" s="154"/>
      <c r="AR40" s="155"/>
      <c r="AS40" s="16"/>
      <c r="AT40" s="154"/>
      <c r="AU40" s="155"/>
    </row>
    <row r="41" spans="2:47" ht="18" customHeight="1" x14ac:dyDescent="0.25">
      <c r="B41" s="255"/>
      <c r="C41" s="185"/>
      <c r="D41" s="251"/>
      <c r="E41" s="251"/>
      <c r="F41" s="97"/>
      <c r="G41" s="252"/>
      <c r="H41" s="254"/>
      <c r="I41" s="287">
        <f>I40/J40*100</f>
        <v>0</v>
      </c>
      <c r="J41" s="287"/>
      <c r="K41" s="287"/>
      <c r="L41" s="287">
        <f>L40/M40*100</f>
        <v>0</v>
      </c>
      <c r="M41" s="287"/>
      <c r="N41" s="287"/>
      <c r="O41" s="115" t="e">
        <f>(O40/P40)*100</f>
        <v>#DIV/0!</v>
      </c>
      <c r="P41" s="115"/>
      <c r="Q41" s="115"/>
      <c r="R41" s="115" t="e">
        <f>(R40/S40)*100</f>
        <v>#DIV/0!</v>
      </c>
      <c r="S41" s="115"/>
      <c r="T41" s="115"/>
      <c r="U41" s="115" t="e">
        <f>(U40/V40)*100</f>
        <v>#DIV/0!</v>
      </c>
      <c r="V41" s="115"/>
      <c r="W41" s="115"/>
      <c r="X41" s="115" t="e">
        <f>(X40/Y40)*100</f>
        <v>#DIV/0!</v>
      </c>
      <c r="Y41" s="115"/>
      <c r="Z41" s="115"/>
      <c r="AA41" s="115" t="e">
        <f>(AA40/AB40)*100</f>
        <v>#DIV/0!</v>
      </c>
      <c r="AB41" s="115"/>
      <c r="AC41" s="115"/>
      <c r="AD41" s="115" t="e">
        <f>(AD40/AE40)*100</f>
        <v>#DIV/0!</v>
      </c>
      <c r="AE41" s="115"/>
      <c r="AF41" s="115"/>
      <c r="AG41" s="115" t="e">
        <f>(AG40/AH40)*100</f>
        <v>#DIV/0!</v>
      </c>
      <c r="AH41" s="115"/>
      <c r="AI41" s="115"/>
      <c r="AJ41" s="115" t="e">
        <f>(AJ40/AK40)*100</f>
        <v>#DIV/0!</v>
      </c>
      <c r="AK41" s="115"/>
      <c r="AL41" s="115"/>
      <c r="AM41" s="115" t="e">
        <f>(AM40/AN40)*100</f>
        <v>#DIV/0!</v>
      </c>
      <c r="AN41" s="115"/>
      <c r="AO41" s="115"/>
      <c r="AP41" s="115" t="e">
        <f>(AP40/AQ40)*100</f>
        <v>#DIV/0!</v>
      </c>
      <c r="AQ41" s="115"/>
      <c r="AR41" s="115"/>
      <c r="AS41" s="115" t="e">
        <f>(AS40/AT40)*100</f>
        <v>#DIV/0!</v>
      </c>
      <c r="AT41" s="115"/>
      <c r="AU41" s="115"/>
    </row>
    <row r="42" spans="2:47" ht="18" customHeight="1" x14ac:dyDescent="0.25">
      <c r="B42" s="255"/>
      <c r="C42" s="109">
        <v>18</v>
      </c>
      <c r="D42" s="97" t="s">
        <v>59</v>
      </c>
      <c r="E42" s="97" t="s">
        <v>60</v>
      </c>
      <c r="F42" s="97"/>
      <c r="G42" s="71">
        <v>1</v>
      </c>
      <c r="H42" s="183" t="s">
        <v>38</v>
      </c>
      <c r="I42" s="24">
        <v>699</v>
      </c>
      <c r="J42" s="287">
        <v>520</v>
      </c>
      <c r="K42" s="287"/>
      <c r="L42" s="24">
        <v>421</v>
      </c>
      <c r="M42" s="287">
        <v>500</v>
      </c>
      <c r="N42" s="287"/>
      <c r="O42" s="16"/>
      <c r="P42" s="154"/>
      <c r="Q42" s="155"/>
      <c r="R42" s="16"/>
      <c r="S42" s="154"/>
      <c r="T42" s="155"/>
      <c r="U42" s="16"/>
      <c r="V42" s="154"/>
      <c r="W42" s="155"/>
      <c r="X42" s="16"/>
      <c r="Y42" s="154"/>
      <c r="Z42" s="155"/>
      <c r="AA42" s="16"/>
      <c r="AB42" s="154"/>
      <c r="AC42" s="155"/>
      <c r="AD42" s="16"/>
      <c r="AE42" s="154"/>
      <c r="AF42" s="155"/>
      <c r="AG42" s="16"/>
      <c r="AH42" s="154"/>
      <c r="AI42" s="155"/>
      <c r="AJ42" s="16"/>
      <c r="AK42" s="154"/>
      <c r="AL42" s="155"/>
      <c r="AM42" s="16"/>
      <c r="AN42" s="154"/>
      <c r="AO42" s="155"/>
      <c r="AP42" s="16"/>
      <c r="AQ42" s="154"/>
      <c r="AR42" s="155"/>
      <c r="AS42" s="16"/>
      <c r="AT42" s="154"/>
      <c r="AU42" s="155"/>
    </row>
    <row r="43" spans="2:47" ht="18" customHeight="1" x14ac:dyDescent="0.25">
      <c r="B43" s="255"/>
      <c r="C43" s="109"/>
      <c r="D43" s="97"/>
      <c r="E43" s="97"/>
      <c r="F43" s="97"/>
      <c r="G43" s="66"/>
      <c r="H43" s="183"/>
      <c r="I43" s="287">
        <f>I42/J42*100</f>
        <v>134.42307692307693</v>
      </c>
      <c r="J43" s="287"/>
      <c r="K43" s="287"/>
      <c r="L43" s="287">
        <f>L42/M42*100</f>
        <v>84.2</v>
      </c>
      <c r="M43" s="287"/>
      <c r="N43" s="287"/>
      <c r="O43" s="115" t="e">
        <f>(O42/P42)*100</f>
        <v>#DIV/0!</v>
      </c>
      <c r="P43" s="115"/>
      <c r="Q43" s="115"/>
      <c r="R43" s="115" t="e">
        <f>(R42/S42)*100</f>
        <v>#DIV/0!</v>
      </c>
      <c r="S43" s="115"/>
      <c r="T43" s="115"/>
      <c r="U43" s="115" t="e">
        <f>(U42/V42)*100</f>
        <v>#DIV/0!</v>
      </c>
      <c r="V43" s="115"/>
      <c r="W43" s="115"/>
      <c r="X43" s="115" t="e">
        <f>(X42/Y42)*100</f>
        <v>#DIV/0!</v>
      </c>
      <c r="Y43" s="115"/>
      <c r="Z43" s="115"/>
      <c r="AA43" s="115" t="e">
        <f>(AA42/AB42)*100</f>
        <v>#DIV/0!</v>
      </c>
      <c r="AB43" s="115"/>
      <c r="AC43" s="115"/>
      <c r="AD43" s="115" t="e">
        <f>(AD42/AE42)*100</f>
        <v>#DIV/0!</v>
      </c>
      <c r="AE43" s="115"/>
      <c r="AF43" s="115"/>
      <c r="AG43" s="115" t="e">
        <f>(AG42/AH42)*100</f>
        <v>#DIV/0!</v>
      </c>
      <c r="AH43" s="115"/>
      <c r="AI43" s="115"/>
      <c r="AJ43" s="115" t="e">
        <f>(AJ42/AK42)*100</f>
        <v>#DIV/0!</v>
      </c>
      <c r="AK43" s="115"/>
      <c r="AL43" s="115"/>
      <c r="AM43" s="115" t="e">
        <f>(AM42/AN42)*100</f>
        <v>#DIV/0!</v>
      </c>
      <c r="AN43" s="115"/>
      <c r="AO43" s="115"/>
      <c r="AP43" s="115" t="e">
        <f>(AP42/AQ42)*100</f>
        <v>#DIV/0!</v>
      </c>
      <c r="AQ43" s="115"/>
      <c r="AR43" s="115"/>
      <c r="AS43" s="115" t="e">
        <f>(AS42/AT42)*100</f>
        <v>#DIV/0!</v>
      </c>
      <c r="AT43" s="115"/>
      <c r="AU43" s="115"/>
    </row>
    <row r="44" spans="2:47" ht="18" customHeight="1" x14ac:dyDescent="0.25">
      <c r="B44" s="255"/>
      <c r="C44" s="109">
        <v>19</v>
      </c>
      <c r="D44" s="246" t="s">
        <v>61</v>
      </c>
      <c r="E44" s="246" t="s">
        <v>62</v>
      </c>
      <c r="F44" s="97"/>
      <c r="G44" s="248">
        <v>0.95</v>
      </c>
      <c r="H44" s="214" t="s">
        <v>38</v>
      </c>
      <c r="I44" s="24">
        <v>60</v>
      </c>
      <c r="J44" s="287">
        <v>60</v>
      </c>
      <c r="K44" s="287"/>
      <c r="L44" s="24">
        <v>47</v>
      </c>
      <c r="M44" s="287">
        <v>47</v>
      </c>
      <c r="N44" s="287"/>
      <c r="O44" s="16"/>
      <c r="P44" s="154"/>
      <c r="Q44" s="155"/>
      <c r="R44" s="16"/>
      <c r="S44" s="154"/>
      <c r="T44" s="155"/>
      <c r="U44" s="16"/>
      <c r="V44" s="154"/>
      <c r="W44" s="155"/>
      <c r="X44" s="16"/>
      <c r="Y44" s="154"/>
      <c r="Z44" s="155"/>
      <c r="AA44" s="16"/>
      <c r="AB44" s="154"/>
      <c r="AC44" s="155"/>
      <c r="AD44" s="16"/>
      <c r="AE44" s="154"/>
      <c r="AF44" s="155"/>
      <c r="AG44" s="16"/>
      <c r="AH44" s="154"/>
      <c r="AI44" s="155"/>
      <c r="AJ44" s="16"/>
      <c r="AK44" s="154"/>
      <c r="AL44" s="155"/>
      <c r="AM44" s="16"/>
      <c r="AN44" s="154"/>
      <c r="AO44" s="155"/>
      <c r="AP44" s="16"/>
      <c r="AQ44" s="154"/>
      <c r="AR44" s="155"/>
      <c r="AS44" s="16"/>
      <c r="AT44" s="154"/>
      <c r="AU44" s="155"/>
    </row>
    <row r="45" spans="2:47" ht="18" customHeight="1" thickBot="1" x14ac:dyDescent="0.3">
      <c r="B45" s="255"/>
      <c r="C45" s="109"/>
      <c r="D45" s="247"/>
      <c r="E45" s="247"/>
      <c r="F45" s="97"/>
      <c r="G45" s="249"/>
      <c r="H45" s="214"/>
      <c r="I45" s="287">
        <f>I44/J44*100</f>
        <v>100</v>
      </c>
      <c r="J45" s="287"/>
      <c r="K45" s="287"/>
      <c r="L45" s="287">
        <f>L44/M44*100</f>
        <v>100</v>
      </c>
      <c r="M45" s="287"/>
      <c r="N45" s="287"/>
      <c r="O45" s="115" t="e">
        <f>(O44/P44)*100</f>
        <v>#DIV/0!</v>
      </c>
      <c r="P45" s="115"/>
      <c r="Q45" s="115"/>
      <c r="R45" s="115" t="e">
        <f>(R44/S44)*100</f>
        <v>#DIV/0!</v>
      </c>
      <c r="S45" s="115"/>
      <c r="T45" s="115"/>
      <c r="U45" s="115" t="e">
        <f>(U44/V44)*100</f>
        <v>#DIV/0!</v>
      </c>
      <c r="V45" s="115"/>
      <c r="W45" s="115"/>
      <c r="X45" s="115" t="e">
        <f>(X44/Y44)*100</f>
        <v>#DIV/0!</v>
      </c>
      <c r="Y45" s="115"/>
      <c r="Z45" s="115"/>
      <c r="AA45" s="115" t="e">
        <f>(AA44/AB44)*100</f>
        <v>#DIV/0!</v>
      </c>
      <c r="AB45" s="115"/>
      <c r="AC45" s="115"/>
      <c r="AD45" s="115" t="e">
        <f>(AD44/AE44)*100</f>
        <v>#DIV/0!</v>
      </c>
      <c r="AE45" s="115"/>
      <c r="AF45" s="115"/>
      <c r="AG45" s="115" t="e">
        <f>(AG44/AH44)*100</f>
        <v>#DIV/0!</v>
      </c>
      <c r="AH45" s="115"/>
      <c r="AI45" s="115"/>
      <c r="AJ45" s="115" t="e">
        <f>(AJ44/AK44)*100</f>
        <v>#DIV/0!</v>
      </c>
      <c r="AK45" s="115"/>
      <c r="AL45" s="115"/>
      <c r="AM45" s="115" t="e">
        <f>(AM44/AN44)*100</f>
        <v>#DIV/0!</v>
      </c>
      <c r="AN45" s="115"/>
      <c r="AO45" s="115"/>
      <c r="AP45" s="115" t="e">
        <f>(AP44/AQ44)*100</f>
        <v>#DIV/0!</v>
      </c>
      <c r="AQ45" s="115"/>
      <c r="AR45" s="115"/>
      <c r="AS45" s="115" t="e">
        <f>(AS44/AT44)*100</f>
        <v>#DIV/0!</v>
      </c>
      <c r="AT45" s="115"/>
      <c r="AU45" s="115"/>
    </row>
    <row r="46" spans="2:47" ht="18" customHeight="1" x14ac:dyDescent="0.25">
      <c r="B46" s="243" t="s">
        <v>65</v>
      </c>
      <c r="C46" s="109">
        <v>20</v>
      </c>
      <c r="D46" s="97" t="s">
        <v>66</v>
      </c>
      <c r="E46" s="97" t="s">
        <v>67</v>
      </c>
      <c r="F46" s="222" t="s">
        <v>342</v>
      </c>
      <c r="G46" s="106"/>
      <c r="H46" s="183" t="s">
        <v>38</v>
      </c>
      <c r="I46" s="24">
        <v>483</v>
      </c>
      <c r="J46" s="287">
        <v>2968</v>
      </c>
      <c r="K46" s="287"/>
      <c r="L46" s="24">
        <v>499</v>
      </c>
      <c r="M46" s="287">
        <v>2952</v>
      </c>
      <c r="N46" s="287"/>
      <c r="O46" s="16"/>
      <c r="P46" s="154"/>
      <c r="Q46" s="155"/>
      <c r="R46" s="16"/>
      <c r="S46" s="154"/>
      <c r="T46" s="155"/>
      <c r="U46" s="16"/>
      <c r="V46" s="154"/>
      <c r="W46" s="155"/>
      <c r="X46" s="16"/>
      <c r="Y46" s="154"/>
      <c r="Z46" s="155"/>
      <c r="AA46" s="16"/>
      <c r="AB46" s="154"/>
      <c r="AC46" s="155"/>
      <c r="AD46" s="16"/>
      <c r="AE46" s="154"/>
      <c r="AF46" s="155"/>
      <c r="AG46" s="16"/>
      <c r="AH46" s="154"/>
      <c r="AI46" s="155"/>
      <c r="AJ46" s="16"/>
      <c r="AK46" s="154"/>
      <c r="AL46" s="155"/>
      <c r="AM46" s="16"/>
      <c r="AN46" s="154"/>
      <c r="AO46" s="155"/>
      <c r="AP46" s="16"/>
      <c r="AQ46" s="154"/>
      <c r="AR46" s="155"/>
      <c r="AS46" s="16"/>
      <c r="AT46" s="154"/>
      <c r="AU46" s="155"/>
    </row>
    <row r="47" spans="2:47" ht="18" customHeight="1" x14ac:dyDescent="0.25">
      <c r="B47" s="244"/>
      <c r="C47" s="109"/>
      <c r="D47" s="97"/>
      <c r="E47" s="97"/>
      <c r="F47" s="97"/>
      <c r="G47" s="106"/>
      <c r="H47" s="183"/>
      <c r="I47" s="287">
        <f>I46/J46*100</f>
        <v>16.273584905660378</v>
      </c>
      <c r="J47" s="287"/>
      <c r="K47" s="287"/>
      <c r="L47" s="287">
        <f>L46/M46*100</f>
        <v>16.903794037940379</v>
      </c>
      <c r="M47" s="287"/>
      <c r="N47" s="287"/>
      <c r="O47" s="115" t="e">
        <f>(O46/P46)*100</f>
        <v>#DIV/0!</v>
      </c>
      <c r="P47" s="115"/>
      <c r="Q47" s="115"/>
      <c r="R47" s="115" t="e">
        <f>(R46/S46)*100</f>
        <v>#DIV/0!</v>
      </c>
      <c r="S47" s="115"/>
      <c r="T47" s="115"/>
      <c r="U47" s="115" t="e">
        <f>(U46/V46)*100</f>
        <v>#DIV/0!</v>
      </c>
      <c r="V47" s="115"/>
      <c r="W47" s="115"/>
      <c r="X47" s="115" t="e">
        <f>(X46/Y46)*100</f>
        <v>#DIV/0!</v>
      </c>
      <c r="Y47" s="115"/>
      <c r="Z47" s="115"/>
      <c r="AA47" s="115" t="e">
        <f>(AA46/AB46)*100</f>
        <v>#DIV/0!</v>
      </c>
      <c r="AB47" s="115"/>
      <c r="AC47" s="115"/>
      <c r="AD47" s="115" t="e">
        <f>(AD46/AE46)*100</f>
        <v>#DIV/0!</v>
      </c>
      <c r="AE47" s="115"/>
      <c r="AF47" s="115"/>
      <c r="AG47" s="115" t="e">
        <f>(AG46/AH46)*100</f>
        <v>#DIV/0!</v>
      </c>
      <c r="AH47" s="115"/>
      <c r="AI47" s="115"/>
      <c r="AJ47" s="115" t="e">
        <f>(AJ46/AK46)*100</f>
        <v>#DIV/0!</v>
      </c>
      <c r="AK47" s="115"/>
      <c r="AL47" s="115"/>
      <c r="AM47" s="115" t="e">
        <f>(AM46/AN46)*100</f>
        <v>#DIV/0!</v>
      </c>
      <c r="AN47" s="115"/>
      <c r="AO47" s="115"/>
      <c r="AP47" s="115" t="e">
        <f>(AP46/AQ46)*100</f>
        <v>#DIV/0!</v>
      </c>
      <c r="AQ47" s="115"/>
      <c r="AR47" s="115"/>
      <c r="AS47" s="115" t="e">
        <f>(AS46/AT46)*100</f>
        <v>#DIV/0!</v>
      </c>
      <c r="AT47" s="115"/>
      <c r="AU47" s="115"/>
    </row>
    <row r="48" spans="2:47" ht="18" customHeight="1" x14ac:dyDescent="0.25">
      <c r="B48" s="244"/>
      <c r="C48" s="109">
        <v>21</v>
      </c>
      <c r="D48" s="97" t="s">
        <v>68</v>
      </c>
      <c r="E48" s="97" t="s">
        <v>427</v>
      </c>
      <c r="F48" s="97" t="s">
        <v>343</v>
      </c>
      <c r="G48" s="71">
        <v>0.8</v>
      </c>
      <c r="H48" s="183" t="s">
        <v>28</v>
      </c>
      <c r="I48" s="24">
        <v>83</v>
      </c>
      <c r="J48" s="287">
        <v>132</v>
      </c>
      <c r="K48" s="287"/>
      <c r="L48" s="24">
        <v>83</v>
      </c>
      <c r="M48" s="287">
        <v>132</v>
      </c>
      <c r="N48" s="287"/>
      <c r="O48" s="16"/>
      <c r="P48" s="154"/>
      <c r="Q48" s="155"/>
      <c r="R48" s="16"/>
      <c r="S48" s="154"/>
      <c r="T48" s="155"/>
      <c r="U48" s="16"/>
      <c r="V48" s="154"/>
      <c r="W48" s="155"/>
      <c r="X48" s="16"/>
      <c r="Y48" s="154"/>
      <c r="Z48" s="155"/>
      <c r="AA48" s="16"/>
      <c r="AB48" s="154"/>
      <c r="AC48" s="155"/>
      <c r="AD48" s="16"/>
      <c r="AE48" s="154"/>
      <c r="AF48" s="155"/>
      <c r="AG48" s="16"/>
      <c r="AH48" s="154"/>
      <c r="AI48" s="155"/>
      <c r="AJ48" s="16"/>
      <c r="AK48" s="154"/>
      <c r="AL48" s="155"/>
      <c r="AM48" s="16"/>
      <c r="AN48" s="154"/>
      <c r="AO48" s="155"/>
      <c r="AP48" s="16"/>
      <c r="AQ48" s="154"/>
      <c r="AR48" s="155"/>
      <c r="AS48" s="16"/>
      <c r="AT48" s="154"/>
      <c r="AU48" s="155"/>
    </row>
    <row r="49" spans="2:47" ht="18" customHeight="1" x14ac:dyDescent="0.25">
      <c r="B49" s="244"/>
      <c r="C49" s="109"/>
      <c r="D49" s="97"/>
      <c r="E49" s="97"/>
      <c r="F49" s="97"/>
      <c r="G49" s="66"/>
      <c r="H49" s="183"/>
      <c r="I49" s="287">
        <f>I48/J48*100</f>
        <v>62.878787878787875</v>
      </c>
      <c r="J49" s="287"/>
      <c r="K49" s="287"/>
      <c r="L49" s="287">
        <f>L48/M48*100</f>
        <v>62.878787878787875</v>
      </c>
      <c r="M49" s="287"/>
      <c r="N49" s="287"/>
      <c r="O49" s="115" t="e">
        <f>(O48/P48)*100</f>
        <v>#DIV/0!</v>
      </c>
      <c r="P49" s="115"/>
      <c r="Q49" s="115"/>
      <c r="R49" s="115" t="e">
        <f>(R48/S48)*100</f>
        <v>#DIV/0!</v>
      </c>
      <c r="S49" s="115"/>
      <c r="T49" s="115"/>
      <c r="U49" s="115" t="e">
        <f>(U48/V48)*100</f>
        <v>#DIV/0!</v>
      </c>
      <c r="V49" s="115"/>
      <c r="W49" s="115"/>
      <c r="X49" s="115" t="e">
        <f>(X48/Y48)*100</f>
        <v>#DIV/0!</v>
      </c>
      <c r="Y49" s="115"/>
      <c r="Z49" s="115"/>
      <c r="AA49" s="115" t="e">
        <f>(AA48/AB48)*100</f>
        <v>#DIV/0!</v>
      </c>
      <c r="AB49" s="115"/>
      <c r="AC49" s="115"/>
      <c r="AD49" s="115" t="e">
        <f>(AD48/AE48)*100</f>
        <v>#DIV/0!</v>
      </c>
      <c r="AE49" s="115"/>
      <c r="AF49" s="115"/>
      <c r="AG49" s="115" t="e">
        <f>(AG48/AH48)*100</f>
        <v>#DIV/0!</v>
      </c>
      <c r="AH49" s="115"/>
      <c r="AI49" s="115"/>
      <c r="AJ49" s="115" t="e">
        <f>(AJ48/AK48)*100</f>
        <v>#DIV/0!</v>
      </c>
      <c r="AK49" s="115"/>
      <c r="AL49" s="115"/>
      <c r="AM49" s="115" t="e">
        <f>(AM48/AN48)*100</f>
        <v>#DIV/0!</v>
      </c>
      <c r="AN49" s="115"/>
      <c r="AO49" s="115"/>
      <c r="AP49" s="115" t="e">
        <f>(AP48/AQ48)*100</f>
        <v>#DIV/0!</v>
      </c>
      <c r="AQ49" s="115"/>
      <c r="AR49" s="115"/>
      <c r="AS49" s="115" t="e">
        <f>(AS48/AT48)*100</f>
        <v>#DIV/0!</v>
      </c>
      <c r="AT49" s="115"/>
      <c r="AU49" s="115"/>
    </row>
    <row r="50" spans="2:47" ht="18" customHeight="1" x14ac:dyDescent="0.25">
      <c r="B50" s="244"/>
      <c r="C50" s="109">
        <v>22</v>
      </c>
      <c r="D50" s="97" t="s">
        <v>73</v>
      </c>
      <c r="E50" s="103" t="s">
        <v>74</v>
      </c>
      <c r="F50" s="103" t="s">
        <v>344</v>
      </c>
      <c r="G50" s="245"/>
      <c r="H50" s="183" t="s">
        <v>38</v>
      </c>
      <c r="I50" s="24">
        <v>2968</v>
      </c>
      <c r="J50" s="24">
        <v>41</v>
      </c>
      <c r="K50" s="24">
        <v>21</v>
      </c>
      <c r="L50" s="24">
        <v>2952</v>
      </c>
      <c r="M50" s="24">
        <v>41</v>
      </c>
      <c r="N50" s="24">
        <v>21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244"/>
      <c r="C51" s="109"/>
      <c r="D51" s="97"/>
      <c r="E51" s="103"/>
      <c r="F51" s="103"/>
      <c r="G51" s="245"/>
      <c r="H51" s="183"/>
      <c r="I51" s="287">
        <f>I50/(J50*K50)</f>
        <v>3.4471544715447155</v>
      </c>
      <c r="J51" s="287"/>
      <c r="K51" s="287"/>
      <c r="L51" s="287">
        <f>L50/(M50*N50)</f>
        <v>3.4285714285714284</v>
      </c>
      <c r="M51" s="287"/>
      <c r="N51" s="287"/>
      <c r="O51" s="115" t="e">
        <f>O50/(P50*Q50)</f>
        <v>#DIV/0!</v>
      </c>
      <c r="P51" s="115"/>
      <c r="Q51" s="115"/>
      <c r="R51" s="115" t="e">
        <f>R50/(S50*T50)</f>
        <v>#DIV/0!</v>
      </c>
      <c r="S51" s="115"/>
      <c r="T51" s="115"/>
      <c r="U51" s="115" t="e">
        <f>U50/(V50*W50)</f>
        <v>#DIV/0!</v>
      </c>
      <c r="V51" s="115"/>
      <c r="W51" s="115"/>
      <c r="X51" s="115" t="e">
        <f>X50/(Y50*Z50)</f>
        <v>#DIV/0!</v>
      </c>
      <c r="Y51" s="115"/>
      <c r="Z51" s="115"/>
      <c r="AA51" s="115" t="e">
        <f>AA50/(AB50*AC50)</f>
        <v>#DIV/0!</v>
      </c>
      <c r="AB51" s="115"/>
      <c r="AC51" s="115"/>
      <c r="AD51" s="115" t="e">
        <f>AD50/(AE50*AF50)</f>
        <v>#DIV/0!</v>
      </c>
      <c r="AE51" s="115"/>
      <c r="AF51" s="115"/>
      <c r="AG51" s="115" t="e">
        <f>AG50/(AH50*AI50)</f>
        <v>#DIV/0!</v>
      </c>
      <c r="AH51" s="115"/>
      <c r="AI51" s="115"/>
      <c r="AJ51" s="115" t="e">
        <f>AJ50/(AK50*AL50)</f>
        <v>#DIV/0!</v>
      </c>
      <c r="AK51" s="115"/>
      <c r="AL51" s="115"/>
      <c r="AM51" s="115" t="e">
        <f>AM50/(AN50*AO50)</f>
        <v>#DIV/0!</v>
      </c>
      <c r="AN51" s="115"/>
      <c r="AO51" s="115"/>
      <c r="AP51" s="115" t="e">
        <f>AP50/(AQ50*AR50)</f>
        <v>#DIV/0!</v>
      </c>
      <c r="AQ51" s="115"/>
      <c r="AR51" s="115"/>
      <c r="AS51" s="115" t="e">
        <f>AS50/(AT50*AU50)</f>
        <v>#DIV/0!</v>
      </c>
      <c r="AT51" s="115"/>
      <c r="AU51" s="115"/>
    </row>
    <row r="52" spans="2:47" ht="18" customHeight="1" x14ac:dyDescent="0.25">
      <c r="B52" s="244"/>
      <c r="C52" s="109">
        <v>23</v>
      </c>
      <c r="D52" s="97" t="s">
        <v>79</v>
      </c>
      <c r="E52" s="103" t="s">
        <v>80</v>
      </c>
      <c r="F52" s="242" t="s">
        <v>345</v>
      </c>
      <c r="G52" s="114">
        <v>15</v>
      </c>
      <c r="H52" s="183" t="s">
        <v>38</v>
      </c>
      <c r="I52" s="24">
        <v>581</v>
      </c>
      <c r="J52" s="287">
        <v>29</v>
      </c>
      <c r="K52" s="287"/>
      <c r="L52" s="24">
        <v>709</v>
      </c>
      <c r="M52" s="287">
        <v>29</v>
      </c>
      <c r="N52" s="287"/>
      <c r="O52" s="169"/>
      <c r="P52" s="170"/>
      <c r="Q52" s="171"/>
      <c r="R52" s="169"/>
      <c r="S52" s="170"/>
      <c r="T52" s="171"/>
      <c r="U52" s="169"/>
      <c r="V52" s="170"/>
      <c r="W52" s="171"/>
      <c r="X52" s="169"/>
      <c r="Y52" s="170"/>
      <c r="Z52" s="171"/>
      <c r="AA52" s="169"/>
      <c r="AB52" s="170"/>
      <c r="AC52" s="171"/>
      <c r="AD52" s="169"/>
      <c r="AE52" s="170"/>
      <c r="AF52" s="171"/>
      <c r="AG52" s="169"/>
      <c r="AH52" s="170"/>
      <c r="AI52" s="171"/>
      <c r="AJ52" s="169"/>
      <c r="AK52" s="170"/>
      <c r="AL52" s="171"/>
      <c r="AM52" s="169"/>
      <c r="AN52" s="170"/>
      <c r="AO52" s="171"/>
      <c r="AP52" s="169"/>
      <c r="AQ52" s="170"/>
      <c r="AR52" s="171"/>
      <c r="AS52" s="169"/>
      <c r="AT52" s="170"/>
      <c r="AU52" s="171"/>
    </row>
    <row r="53" spans="2:47" ht="18" customHeight="1" x14ac:dyDescent="0.25">
      <c r="B53" s="244"/>
      <c r="C53" s="109"/>
      <c r="D53" s="97"/>
      <c r="E53" s="103"/>
      <c r="F53" s="103"/>
      <c r="G53" s="114"/>
      <c r="H53" s="183"/>
      <c r="I53" s="287">
        <f>I52/J52</f>
        <v>20.03448275862069</v>
      </c>
      <c r="J53" s="287"/>
      <c r="K53" s="287"/>
      <c r="L53" s="287">
        <f>L52/M52</f>
        <v>24.448275862068964</v>
      </c>
      <c r="M53" s="287"/>
      <c r="N53" s="287"/>
      <c r="O53" s="172"/>
      <c r="P53" s="173"/>
      <c r="Q53" s="174"/>
      <c r="R53" s="172"/>
      <c r="S53" s="173"/>
      <c r="T53" s="174"/>
      <c r="U53" s="172"/>
      <c r="V53" s="173"/>
      <c r="W53" s="174"/>
      <c r="X53" s="172"/>
      <c r="Y53" s="173"/>
      <c r="Z53" s="174"/>
      <c r="AA53" s="172"/>
      <c r="AB53" s="173"/>
      <c r="AC53" s="174"/>
      <c r="AD53" s="172"/>
      <c r="AE53" s="173"/>
      <c r="AF53" s="174"/>
      <c r="AG53" s="172"/>
      <c r="AH53" s="173"/>
      <c r="AI53" s="174"/>
      <c r="AJ53" s="172"/>
      <c r="AK53" s="173"/>
      <c r="AL53" s="174"/>
      <c r="AM53" s="172"/>
      <c r="AN53" s="173"/>
      <c r="AO53" s="174"/>
      <c r="AP53" s="172"/>
      <c r="AQ53" s="173"/>
      <c r="AR53" s="174"/>
      <c r="AS53" s="172"/>
      <c r="AT53" s="173"/>
      <c r="AU53" s="174"/>
    </row>
    <row r="54" spans="2:47" ht="18" customHeight="1" x14ac:dyDescent="0.25">
      <c r="B54" s="244"/>
      <c r="C54" s="109">
        <v>24</v>
      </c>
      <c r="D54" s="97" t="s">
        <v>300</v>
      </c>
      <c r="E54" s="97" t="s">
        <v>82</v>
      </c>
      <c r="F54" s="97" t="s">
        <v>346</v>
      </c>
      <c r="G54" s="71">
        <v>0.85</v>
      </c>
      <c r="H54" s="183" t="s">
        <v>28</v>
      </c>
      <c r="I54" s="24">
        <v>1378</v>
      </c>
      <c r="J54" s="287">
        <v>1916</v>
      </c>
      <c r="K54" s="287"/>
      <c r="L54" s="24">
        <v>1854</v>
      </c>
      <c r="M54" s="287">
        <v>2343</v>
      </c>
      <c r="N54" s="287"/>
      <c r="O54" s="16"/>
      <c r="P54" s="154"/>
      <c r="Q54" s="155"/>
      <c r="R54" s="16"/>
      <c r="S54" s="154"/>
      <c r="T54" s="155"/>
      <c r="U54" s="16"/>
      <c r="V54" s="154"/>
      <c r="W54" s="155"/>
      <c r="X54" s="16"/>
      <c r="Y54" s="154"/>
      <c r="Z54" s="155"/>
      <c r="AA54" s="16"/>
      <c r="AB54" s="154"/>
      <c r="AC54" s="155"/>
      <c r="AD54" s="16"/>
      <c r="AE54" s="154"/>
      <c r="AF54" s="155"/>
      <c r="AG54" s="16"/>
      <c r="AH54" s="154"/>
      <c r="AI54" s="155"/>
      <c r="AJ54" s="16"/>
      <c r="AK54" s="154"/>
      <c r="AL54" s="155"/>
      <c r="AM54" s="16"/>
      <c r="AN54" s="154"/>
      <c r="AO54" s="155"/>
      <c r="AP54" s="16"/>
      <c r="AQ54" s="154"/>
      <c r="AR54" s="155"/>
      <c r="AS54" s="16"/>
      <c r="AT54" s="154"/>
      <c r="AU54" s="155"/>
    </row>
    <row r="55" spans="2:47" ht="18" customHeight="1" x14ac:dyDescent="0.25">
      <c r="B55" s="244"/>
      <c r="C55" s="109"/>
      <c r="D55" s="97"/>
      <c r="E55" s="97"/>
      <c r="F55" s="97"/>
      <c r="G55" s="66"/>
      <c r="H55" s="183"/>
      <c r="I55" s="287">
        <f>I54/J54*100</f>
        <v>71.920668058455121</v>
      </c>
      <c r="J55" s="287"/>
      <c r="K55" s="287"/>
      <c r="L55" s="287">
        <f>L54/M54*100</f>
        <v>79.129321382842505</v>
      </c>
      <c r="M55" s="287"/>
      <c r="N55" s="287"/>
      <c r="O55" s="115" t="e">
        <f>(O54/P54)*100</f>
        <v>#DIV/0!</v>
      </c>
      <c r="P55" s="115"/>
      <c r="Q55" s="115"/>
      <c r="R55" s="115" t="e">
        <f>(R54/S54)*100</f>
        <v>#DIV/0!</v>
      </c>
      <c r="S55" s="115"/>
      <c r="T55" s="115"/>
      <c r="U55" s="115" t="e">
        <f>(U54/V54)*100</f>
        <v>#DIV/0!</v>
      </c>
      <c r="V55" s="115"/>
      <c r="W55" s="115"/>
      <c r="X55" s="115" t="e">
        <f>(X54/Y54)*100</f>
        <v>#DIV/0!</v>
      </c>
      <c r="Y55" s="115"/>
      <c r="Z55" s="115"/>
      <c r="AA55" s="115" t="e">
        <f>(AA54/AB54)*100</f>
        <v>#DIV/0!</v>
      </c>
      <c r="AB55" s="115"/>
      <c r="AC55" s="115"/>
      <c r="AD55" s="115" t="e">
        <f>(AD54/AE54)*100</f>
        <v>#DIV/0!</v>
      </c>
      <c r="AE55" s="115"/>
      <c r="AF55" s="115"/>
      <c r="AG55" s="115" t="e">
        <f>(AG54/AH54)*100</f>
        <v>#DIV/0!</v>
      </c>
      <c r="AH55" s="115"/>
      <c r="AI55" s="115"/>
      <c r="AJ55" s="115" t="e">
        <f>(AJ54/AK54)*100</f>
        <v>#DIV/0!</v>
      </c>
      <c r="AK55" s="115"/>
      <c r="AL55" s="115"/>
      <c r="AM55" s="115" t="e">
        <f>(AM54/AN54)*100</f>
        <v>#DIV/0!</v>
      </c>
      <c r="AN55" s="115"/>
      <c r="AO55" s="115"/>
      <c r="AP55" s="115" t="e">
        <f>(AP54/AQ54)*100</f>
        <v>#DIV/0!</v>
      </c>
      <c r="AQ55" s="115"/>
      <c r="AR55" s="115"/>
      <c r="AS55" s="115" t="e">
        <f>(AS54/AT54)*100</f>
        <v>#DIV/0!</v>
      </c>
      <c r="AT55" s="115"/>
      <c r="AU55" s="115"/>
    </row>
    <row r="56" spans="2:47" ht="18" customHeight="1" x14ac:dyDescent="0.25">
      <c r="B56" s="244"/>
      <c r="C56" s="109">
        <v>25</v>
      </c>
      <c r="D56" s="103" t="s">
        <v>83</v>
      </c>
      <c r="E56" s="103" t="s">
        <v>84</v>
      </c>
      <c r="F56" s="103" t="s">
        <v>347</v>
      </c>
      <c r="G56" s="66" t="s">
        <v>72</v>
      </c>
      <c r="H56" s="214" t="s">
        <v>38</v>
      </c>
      <c r="I56" s="24">
        <v>62</v>
      </c>
      <c r="J56" s="287">
        <v>581</v>
      </c>
      <c r="K56" s="287"/>
      <c r="L56" s="24">
        <v>34</v>
      </c>
      <c r="M56" s="287">
        <v>709</v>
      </c>
      <c r="N56" s="287"/>
      <c r="O56" s="16"/>
      <c r="P56" s="154"/>
      <c r="Q56" s="155"/>
      <c r="R56" s="16"/>
      <c r="S56" s="154"/>
      <c r="T56" s="155"/>
      <c r="U56" s="16"/>
      <c r="V56" s="154"/>
      <c r="W56" s="155"/>
      <c r="X56" s="16"/>
      <c r="Y56" s="154"/>
      <c r="Z56" s="155"/>
      <c r="AA56" s="16"/>
      <c r="AB56" s="154"/>
      <c r="AC56" s="155"/>
      <c r="AD56" s="16"/>
      <c r="AE56" s="154"/>
      <c r="AF56" s="155"/>
      <c r="AG56" s="16"/>
      <c r="AH56" s="154"/>
      <c r="AI56" s="155"/>
      <c r="AJ56" s="16"/>
      <c r="AK56" s="154"/>
      <c r="AL56" s="155"/>
      <c r="AM56" s="16"/>
      <c r="AN56" s="154"/>
      <c r="AO56" s="155"/>
      <c r="AP56" s="16"/>
      <c r="AQ56" s="154"/>
      <c r="AR56" s="155"/>
      <c r="AS56" s="16"/>
      <c r="AT56" s="154"/>
      <c r="AU56" s="155"/>
    </row>
    <row r="57" spans="2:47" ht="18" customHeight="1" thickBot="1" x14ac:dyDescent="0.3">
      <c r="B57" s="244"/>
      <c r="C57" s="109"/>
      <c r="D57" s="103"/>
      <c r="E57" s="103"/>
      <c r="F57" s="103"/>
      <c r="G57" s="66"/>
      <c r="H57" s="214"/>
      <c r="I57" s="287">
        <f>I56/J56*100</f>
        <v>10.671256454388985</v>
      </c>
      <c r="J57" s="287"/>
      <c r="K57" s="287"/>
      <c r="L57" s="287">
        <f>L56/M56*100</f>
        <v>4.7954866008462629</v>
      </c>
      <c r="M57" s="287"/>
      <c r="N57" s="287"/>
      <c r="O57" s="115" t="e">
        <f>(O56/P56)*100</f>
        <v>#DIV/0!</v>
      </c>
      <c r="P57" s="115"/>
      <c r="Q57" s="115"/>
      <c r="R57" s="115" t="e">
        <f>(R56/S56)*100</f>
        <v>#DIV/0!</v>
      </c>
      <c r="S57" s="115"/>
      <c r="T57" s="115"/>
      <c r="U57" s="115" t="e">
        <f>(U56/V56)*100</f>
        <v>#DIV/0!</v>
      </c>
      <c r="V57" s="115"/>
      <c r="W57" s="115"/>
      <c r="X57" s="115" t="e">
        <f>(X56/Y56)*100</f>
        <v>#DIV/0!</v>
      </c>
      <c r="Y57" s="115"/>
      <c r="Z57" s="115"/>
      <c r="AA57" s="115" t="e">
        <f>(AA56/AB56)*100</f>
        <v>#DIV/0!</v>
      </c>
      <c r="AB57" s="115"/>
      <c r="AC57" s="115"/>
      <c r="AD57" s="115" t="e">
        <f>(AD56/AE56)*100</f>
        <v>#DIV/0!</v>
      </c>
      <c r="AE57" s="115"/>
      <c r="AF57" s="115"/>
      <c r="AG57" s="115" t="e">
        <f>(AG56/AH56)*100</f>
        <v>#DIV/0!</v>
      </c>
      <c r="AH57" s="115"/>
      <c r="AI57" s="115"/>
      <c r="AJ57" s="115" t="e">
        <f>(AJ56/AK56)*100</f>
        <v>#DIV/0!</v>
      </c>
      <c r="AK57" s="115"/>
      <c r="AL57" s="115"/>
      <c r="AM57" s="115" t="e">
        <f>(AM56/AN56)*100</f>
        <v>#DIV/0!</v>
      </c>
      <c r="AN57" s="115"/>
      <c r="AO57" s="115"/>
      <c r="AP57" s="115" t="e">
        <f>(AP56/AQ56)*100</f>
        <v>#DIV/0!</v>
      </c>
      <c r="AQ57" s="115"/>
      <c r="AR57" s="115"/>
      <c r="AS57" s="115" t="e">
        <f>(AS56/AT56)*100</f>
        <v>#DIV/0!</v>
      </c>
      <c r="AT57" s="115"/>
      <c r="AU57" s="115"/>
    </row>
    <row r="58" spans="2:47" ht="18" customHeight="1" x14ac:dyDescent="0.25">
      <c r="B58" s="240" t="s">
        <v>86</v>
      </c>
      <c r="C58" s="109">
        <v>26</v>
      </c>
      <c r="D58" s="97" t="s">
        <v>301</v>
      </c>
      <c r="E58" s="97" t="s">
        <v>88</v>
      </c>
      <c r="F58" s="242" t="s">
        <v>348</v>
      </c>
      <c r="G58" s="79">
        <v>1</v>
      </c>
      <c r="H58" s="183" t="s">
        <v>28</v>
      </c>
      <c r="I58" s="24">
        <v>855</v>
      </c>
      <c r="J58" s="287">
        <v>855</v>
      </c>
      <c r="K58" s="287"/>
      <c r="L58" s="24">
        <v>815</v>
      </c>
      <c r="M58" s="287">
        <v>815</v>
      </c>
      <c r="N58" s="287"/>
      <c r="O58" s="16"/>
      <c r="P58" s="154"/>
      <c r="Q58" s="155"/>
      <c r="R58" s="16"/>
      <c r="S58" s="154"/>
      <c r="T58" s="155"/>
      <c r="U58" s="16"/>
      <c r="V58" s="154"/>
      <c r="W58" s="155"/>
      <c r="X58" s="16"/>
      <c r="Y58" s="154"/>
      <c r="Z58" s="155"/>
      <c r="AA58" s="16"/>
      <c r="AB58" s="154"/>
      <c r="AC58" s="155"/>
      <c r="AD58" s="16"/>
      <c r="AE58" s="154"/>
      <c r="AF58" s="155"/>
      <c r="AG58" s="16"/>
      <c r="AH58" s="154"/>
      <c r="AI58" s="155"/>
      <c r="AJ58" s="16"/>
      <c r="AK58" s="154"/>
      <c r="AL58" s="155"/>
      <c r="AM58" s="16"/>
      <c r="AN58" s="154"/>
      <c r="AO58" s="155"/>
      <c r="AP58" s="16"/>
      <c r="AQ58" s="154"/>
      <c r="AR58" s="155"/>
      <c r="AS58" s="16"/>
      <c r="AT58" s="154"/>
      <c r="AU58" s="155"/>
    </row>
    <row r="59" spans="2:47" ht="18" customHeight="1" x14ac:dyDescent="0.25">
      <c r="B59" s="241"/>
      <c r="C59" s="109"/>
      <c r="D59" s="97"/>
      <c r="E59" s="97"/>
      <c r="F59" s="103"/>
      <c r="G59" s="77"/>
      <c r="H59" s="183"/>
      <c r="I59" s="287">
        <f>I58/J58*100</f>
        <v>100</v>
      </c>
      <c r="J59" s="287"/>
      <c r="K59" s="287"/>
      <c r="L59" s="287">
        <f>L58/M58*100</f>
        <v>100</v>
      </c>
      <c r="M59" s="287"/>
      <c r="N59" s="287"/>
      <c r="O59" s="115" t="e">
        <f>(O58/P58)*100</f>
        <v>#DIV/0!</v>
      </c>
      <c r="P59" s="115"/>
      <c r="Q59" s="115"/>
      <c r="R59" s="115" t="e">
        <f>(R58/S58)*100</f>
        <v>#DIV/0!</v>
      </c>
      <c r="S59" s="115"/>
      <c r="T59" s="115"/>
      <c r="U59" s="115" t="e">
        <f>(U58/V58)*100</f>
        <v>#DIV/0!</v>
      </c>
      <c r="V59" s="115"/>
      <c r="W59" s="115"/>
      <c r="X59" s="115" t="e">
        <f>(X58/Y58)*100</f>
        <v>#DIV/0!</v>
      </c>
      <c r="Y59" s="115"/>
      <c r="Z59" s="115"/>
      <c r="AA59" s="115" t="e">
        <f>(AA58/AB58)*100</f>
        <v>#DIV/0!</v>
      </c>
      <c r="AB59" s="115"/>
      <c r="AC59" s="115"/>
      <c r="AD59" s="115" t="e">
        <f>(AD58/AE58)*100</f>
        <v>#DIV/0!</v>
      </c>
      <c r="AE59" s="115"/>
      <c r="AF59" s="115"/>
      <c r="AG59" s="115" t="e">
        <f>(AG58/AH58)*100</f>
        <v>#DIV/0!</v>
      </c>
      <c r="AH59" s="115"/>
      <c r="AI59" s="115"/>
      <c r="AJ59" s="115" t="e">
        <f>(AJ58/AK58)*100</f>
        <v>#DIV/0!</v>
      </c>
      <c r="AK59" s="115"/>
      <c r="AL59" s="115"/>
      <c r="AM59" s="115" t="e">
        <f>(AM58/AN58)*100</f>
        <v>#DIV/0!</v>
      </c>
      <c r="AN59" s="115"/>
      <c r="AO59" s="115"/>
      <c r="AP59" s="115" t="e">
        <f>(AP58/AQ58)*100</f>
        <v>#DIV/0!</v>
      </c>
      <c r="AQ59" s="115"/>
      <c r="AR59" s="115"/>
      <c r="AS59" s="115" t="e">
        <f>(AS58/AT58)*100</f>
        <v>#DIV/0!</v>
      </c>
      <c r="AT59" s="115"/>
      <c r="AU59" s="115"/>
    </row>
    <row r="60" spans="2:47" ht="18" customHeight="1" x14ac:dyDescent="0.25">
      <c r="B60" s="241"/>
      <c r="C60" s="109">
        <v>27</v>
      </c>
      <c r="D60" s="97" t="s">
        <v>89</v>
      </c>
      <c r="E60" s="97" t="s">
        <v>90</v>
      </c>
      <c r="F60" s="97" t="s">
        <v>349</v>
      </c>
      <c r="G60" s="77" t="s">
        <v>91</v>
      </c>
      <c r="H60" s="183" t="s">
        <v>38</v>
      </c>
      <c r="I60" s="24">
        <v>431</v>
      </c>
      <c r="J60" s="287">
        <v>855</v>
      </c>
      <c r="K60" s="287"/>
      <c r="L60" s="24">
        <v>782</v>
      </c>
      <c r="M60" s="287">
        <v>815</v>
      </c>
      <c r="N60" s="287"/>
      <c r="O60" s="16"/>
      <c r="P60" s="154"/>
      <c r="Q60" s="155"/>
      <c r="R60" s="16"/>
      <c r="S60" s="154"/>
      <c r="T60" s="155"/>
      <c r="U60" s="16"/>
      <c r="V60" s="154"/>
      <c r="W60" s="155"/>
      <c r="X60" s="16"/>
      <c r="Y60" s="154"/>
      <c r="Z60" s="155"/>
      <c r="AA60" s="16"/>
      <c r="AB60" s="154"/>
      <c r="AC60" s="155"/>
      <c r="AD60" s="16"/>
      <c r="AE60" s="154"/>
      <c r="AF60" s="155"/>
      <c r="AG60" s="16"/>
      <c r="AH60" s="154"/>
      <c r="AI60" s="155"/>
      <c r="AJ60" s="16"/>
      <c r="AK60" s="154"/>
      <c r="AL60" s="155"/>
      <c r="AM60" s="16"/>
      <c r="AN60" s="154"/>
      <c r="AO60" s="155"/>
      <c r="AP60" s="16"/>
      <c r="AQ60" s="154"/>
      <c r="AR60" s="155"/>
      <c r="AS60" s="16"/>
      <c r="AT60" s="154"/>
      <c r="AU60" s="155"/>
    </row>
    <row r="61" spans="2:47" ht="18" customHeight="1" x14ac:dyDescent="0.25">
      <c r="B61" s="241"/>
      <c r="C61" s="109"/>
      <c r="D61" s="97"/>
      <c r="E61" s="97"/>
      <c r="F61" s="97"/>
      <c r="G61" s="77"/>
      <c r="H61" s="183"/>
      <c r="I61" s="287">
        <f>I60/J60*100</f>
        <v>50.409356725146203</v>
      </c>
      <c r="J61" s="287"/>
      <c r="K61" s="287"/>
      <c r="L61" s="287">
        <f>L60/M60*100</f>
        <v>95.950920245398777</v>
      </c>
      <c r="M61" s="287"/>
      <c r="N61" s="287"/>
      <c r="O61" s="115" t="e">
        <f>(O60/P60)*100</f>
        <v>#DIV/0!</v>
      </c>
      <c r="P61" s="115"/>
      <c r="Q61" s="115"/>
      <c r="R61" s="115" t="e">
        <f>(R60/S60)*100</f>
        <v>#DIV/0!</v>
      </c>
      <c r="S61" s="115"/>
      <c r="T61" s="115"/>
      <c r="U61" s="115" t="e">
        <f>(U60/V60)*100</f>
        <v>#DIV/0!</v>
      </c>
      <c r="V61" s="115"/>
      <c r="W61" s="115"/>
      <c r="X61" s="115" t="e">
        <f>(X60/Y60)*100</f>
        <v>#DIV/0!</v>
      </c>
      <c r="Y61" s="115"/>
      <c r="Z61" s="115"/>
      <c r="AA61" s="115" t="e">
        <f>(AA60/AB60)*100</f>
        <v>#DIV/0!</v>
      </c>
      <c r="AB61" s="115"/>
      <c r="AC61" s="115"/>
      <c r="AD61" s="115" t="e">
        <f>(AD60/AE60)*100</f>
        <v>#DIV/0!</v>
      </c>
      <c r="AE61" s="115"/>
      <c r="AF61" s="115"/>
      <c r="AG61" s="115" t="e">
        <f>(AG60/AH60)*100</f>
        <v>#DIV/0!</v>
      </c>
      <c r="AH61" s="115"/>
      <c r="AI61" s="115"/>
      <c r="AJ61" s="115" t="e">
        <f>(AJ60/AK60)*100</f>
        <v>#DIV/0!</v>
      </c>
      <c r="AK61" s="115"/>
      <c r="AL61" s="115"/>
      <c r="AM61" s="115" t="e">
        <f>(AM60/AN60)*100</f>
        <v>#DIV/0!</v>
      </c>
      <c r="AN61" s="115"/>
      <c r="AO61" s="115"/>
      <c r="AP61" s="115" t="e">
        <f>(AP60/AQ60)*100</f>
        <v>#DIV/0!</v>
      </c>
      <c r="AQ61" s="115"/>
      <c r="AR61" s="115"/>
      <c r="AS61" s="115" t="e">
        <f>(AS60/AT60)*100</f>
        <v>#DIV/0!</v>
      </c>
      <c r="AT61" s="115"/>
      <c r="AU61" s="115"/>
    </row>
    <row r="62" spans="2:47" ht="18" customHeight="1" x14ac:dyDescent="0.25">
      <c r="B62" s="241"/>
      <c r="C62" s="109">
        <v>28</v>
      </c>
      <c r="D62" s="97" t="s">
        <v>302</v>
      </c>
      <c r="E62" s="97" t="s">
        <v>93</v>
      </c>
      <c r="F62" s="97" t="s">
        <v>350</v>
      </c>
      <c r="G62" s="77" t="s">
        <v>94</v>
      </c>
      <c r="H62" s="183" t="s">
        <v>28</v>
      </c>
      <c r="I62" s="24">
        <v>431</v>
      </c>
      <c r="J62" s="287">
        <v>855</v>
      </c>
      <c r="K62" s="287"/>
      <c r="L62" s="24">
        <v>782</v>
      </c>
      <c r="M62" s="287">
        <v>815</v>
      </c>
      <c r="N62" s="287"/>
      <c r="O62" s="16"/>
      <c r="P62" s="154"/>
      <c r="Q62" s="155"/>
      <c r="R62" s="16"/>
      <c r="S62" s="154"/>
      <c r="T62" s="155"/>
      <c r="U62" s="16"/>
      <c r="V62" s="154"/>
      <c r="W62" s="155"/>
      <c r="X62" s="16"/>
      <c r="Y62" s="154"/>
      <c r="Z62" s="155"/>
      <c r="AA62" s="16"/>
      <c r="AB62" s="154"/>
      <c r="AC62" s="155"/>
      <c r="AD62" s="16"/>
      <c r="AE62" s="154"/>
      <c r="AF62" s="155"/>
      <c r="AG62" s="16"/>
      <c r="AH62" s="154"/>
      <c r="AI62" s="155"/>
      <c r="AJ62" s="16"/>
      <c r="AK62" s="154"/>
      <c r="AL62" s="155"/>
      <c r="AM62" s="16"/>
      <c r="AN62" s="154"/>
      <c r="AO62" s="155"/>
      <c r="AP62" s="16"/>
      <c r="AQ62" s="154"/>
      <c r="AR62" s="155"/>
      <c r="AS62" s="16"/>
      <c r="AT62" s="154"/>
      <c r="AU62" s="155"/>
    </row>
    <row r="63" spans="2:47" ht="18" customHeight="1" thickBot="1" x14ac:dyDescent="0.3">
      <c r="B63" s="241"/>
      <c r="C63" s="109"/>
      <c r="D63" s="97"/>
      <c r="E63" s="97"/>
      <c r="F63" s="97"/>
      <c r="G63" s="77"/>
      <c r="H63" s="183"/>
      <c r="I63" s="287">
        <f>I62/J62*100</f>
        <v>50.409356725146203</v>
      </c>
      <c r="J63" s="287"/>
      <c r="K63" s="287"/>
      <c r="L63" s="287">
        <f>L62/M62*100</f>
        <v>95.950920245398777</v>
      </c>
      <c r="M63" s="287"/>
      <c r="N63" s="287"/>
      <c r="O63" s="115" t="e">
        <f>(O62/P62)*100</f>
        <v>#DIV/0!</v>
      </c>
      <c r="P63" s="115"/>
      <c r="Q63" s="115"/>
      <c r="R63" s="115" t="e">
        <f>(R62/S62)*100</f>
        <v>#DIV/0!</v>
      </c>
      <c r="S63" s="115"/>
      <c r="T63" s="115"/>
      <c r="U63" s="115" t="e">
        <f>(U62/V62)*100</f>
        <v>#DIV/0!</v>
      </c>
      <c r="V63" s="115"/>
      <c r="W63" s="115"/>
      <c r="X63" s="115" t="e">
        <f>(X62/Y62)*100</f>
        <v>#DIV/0!</v>
      </c>
      <c r="Y63" s="115"/>
      <c r="Z63" s="115"/>
      <c r="AA63" s="115" t="e">
        <f>(AA62/AB62)*100</f>
        <v>#DIV/0!</v>
      </c>
      <c r="AB63" s="115"/>
      <c r="AC63" s="115"/>
      <c r="AD63" s="115" t="e">
        <f>(AD62/AE62)*100</f>
        <v>#DIV/0!</v>
      </c>
      <c r="AE63" s="115"/>
      <c r="AF63" s="115"/>
      <c r="AG63" s="115" t="e">
        <f>(AG62/AH62)*100</f>
        <v>#DIV/0!</v>
      </c>
      <c r="AH63" s="115"/>
      <c r="AI63" s="115"/>
      <c r="AJ63" s="115" t="e">
        <f>(AJ62/AK62)*100</f>
        <v>#DIV/0!</v>
      </c>
      <c r="AK63" s="115"/>
      <c r="AL63" s="115"/>
      <c r="AM63" s="115" t="e">
        <f>(AM62/AN62)*100</f>
        <v>#DIV/0!</v>
      </c>
      <c r="AN63" s="115"/>
      <c r="AO63" s="115"/>
      <c r="AP63" s="115" t="e">
        <f>(AP62/AQ62)*100</f>
        <v>#DIV/0!</v>
      </c>
      <c r="AQ63" s="115"/>
      <c r="AR63" s="115"/>
      <c r="AS63" s="115" t="e">
        <f>(AS62/AT62)*100</f>
        <v>#DIV/0!</v>
      </c>
      <c r="AT63" s="115"/>
      <c r="AU63" s="115"/>
    </row>
    <row r="64" spans="2:47" ht="18" customHeight="1" x14ac:dyDescent="0.25">
      <c r="B64" s="238" t="s">
        <v>96</v>
      </c>
      <c r="C64" s="109">
        <v>29</v>
      </c>
      <c r="D64" s="97" t="s">
        <v>97</v>
      </c>
      <c r="E64" s="97" t="s">
        <v>98</v>
      </c>
      <c r="F64" s="222" t="s">
        <v>351</v>
      </c>
      <c r="G64" s="71">
        <v>0.8</v>
      </c>
      <c r="H64" s="183" t="s">
        <v>38</v>
      </c>
      <c r="I64" s="24">
        <v>1172</v>
      </c>
      <c r="J64" s="287">
        <v>3379</v>
      </c>
      <c r="K64" s="287"/>
      <c r="L64" s="24">
        <v>1365</v>
      </c>
      <c r="M64" s="287">
        <f>(109*28)</f>
        <v>3052</v>
      </c>
      <c r="N64" s="287"/>
      <c r="O64" s="16"/>
      <c r="P64" s="154"/>
      <c r="Q64" s="155"/>
      <c r="R64" s="16"/>
      <c r="S64" s="154"/>
      <c r="T64" s="155"/>
      <c r="U64" s="16"/>
      <c r="V64" s="154"/>
      <c r="W64" s="155"/>
      <c r="X64" s="16"/>
      <c r="Y64" s="154"/>
      <c r="Z64" s="155"/>
      <c r="AA64" s="16"/>
      <c r="AB64" s="154"/>
      <c r="AC64" s="155"/>
      <c r="AD64" s="16"/>
      <c r="AE64" s="154"/>
      <c r="AF64" s="155"/>
      <c r="AG64" s="16"/>
      <c r="AH64" s="154"/>
      <c r="AI64" s="155"/>
      <c r="AJ64" s="16"/>
      <c r="AK64" s="154"/>
      <c r="AL64" s="155"/>
      <c r="AM64" s="16"/>
      <c r="AN64" s="154"/>
      <c r="AO64" s="155"/>
      <c r="AP64" s="16"/>
      <c r="AQ64" s="154"/>
      <c r="AR64" s="155"/>
      <c r="AS64" s="16"/>
      <c r="AT64" s="154"/>
      <c r="AU64" s="155"/>
    </row>
    <row r="65" spans="2:47" ht="18" customHeight="1" x14ac:dyDescent="0.25">
      <c r="B65" s="239"/>
      <c r="C65" s="109"/>
      <c r="D65" s="97"/>
      <c r="E65" s="97"/>
      <c r="F65" s="97"/>
      <c r="G65" s="66"/>
      <c r="H65" s="183"/>
      <c r="I65" s="287">
        <f>(I64/J64)*100</f>
        <v>34.684817993489197</v>
      </c>
      <c r="J65" s="287"/>
      <c r="K65" s="287"/>
      <c r="L65" s="287">
        <f>L64/M64*100</f>
        <v>44.724770642201833</v>
      </c>
      <c r="M65" s="287"/>
      <c r="N65" s="287"/>
      <c r="O65" s="115" t="e">
        <f>(O64/P64)*100</f>
        <v>#DIV/0!</v>
      </c>
      <c r="P65" s="115"/>
      <c r="Q65" s="115"/>
      <c r="R65" s="115" t="e">
        <f>(R64/S64)*100</f>
        <v>#DIV/0!</v>
      </c>
      <c r="S65" s="115"/>
      <c r="T65" s="115"/>
      <c r="U65" s="115" t="e">
        <f>(U64/V64)*100</f>
        <v>#DIV/0!</v>
      </c>
      <c r="V65" s="115"/>
      <c r="W65" s="115"/>
      <c r="X65" s="115" t="e">
        <f>(X64/Y64)*100</f>
        <v>#DIV/0!</v>
      </c>
      <c r="Y65" s="115"/>
      <c r="Z65" s="115"/>
      <c r="AA65" s="115" t="e">
        <f>(AA64/AB64)*100</f>
        <v>#DIV/0!</v>
      </c>
      <c r="AB65" s="115"/>
      <c r="AC65" s="115"/>
      <c r="AD65" s="115" t="e">
        <f>(AD64/AE64)*100</f>
        <v>#DIV/0!</v>
      </c>
      <c r="AE65" s="115"/>
      <c r="AF65" s="115"/>
      <c r="AG65" s="115" t="e">
        <f>(AG64/AH64)*100</f>
        <v>#DIV/0!</v>
      </c>
      <c r="AH65" s="115"/>
      <c r="AI65" s="115"/>
      <c r="AJ65" s="115" t="e">
        <f>(AJ64/AK64)*100</f>
        <v>#DIV/0!</v>
      </c>
      <c r="AK65" s="115"/>
      <c r="AL65" s="115"/>
      <c r="AM65" s="115" t="e">
        <f>(AM64/AN64)*100</f>
        <v>#DIV/0!</v>
      </c>
      <c r="AN65" s="115"/>
      <c r="AO65" s="115"/>
      <c r="AP65" s="115" t="e">
        <f>(AP64/AQ64)*100</f>
        <v>#DIV/0!</v>
      </c>
      <c r="AQ65" s="115"/>
      <c r="AR65" s="115"/>
      <c r="AS65" s="115" t="e">
        <f>(AS64/AT64)*100</f>
        <v>#DIV/0!</v>
      </c>
      <c r="AT65" s="115"/>
      <c r="AU65" s="115"/>
    </row>
    <row r="66" spans="2:47" ht="18" customHeight="1" x14ac:dyDescent="0.25">
      <c r="B66" s="239"/>
      <c r="C66" s="109">
        <v>30</v>
      </c>
      <c r="D66" s="97" t="s">
        <v>99</v>
      </c>
      <c r="E66" s="97" t="s">
        <v>100</v>
      </c>
      <c r="F66" s="97" t="s">
        <v>352</v>
      </c>
      <c r="G66" s="77" t="s">
        <v>101</v>
      </c>
      <c r="H66" s="183" t="s">
        <v>28</v>
      </c>
      <c r="I66" s="24">
        <v>14</v>
      </c>
      <c r="J66" s="287">
        <v>391</v>
      </c>
      <c r="K66" s="287"/>
      <c r="L66" s="24">
        <v>19</v>
      </c>
      <c r="M66" s="287">
        <v>405</v>
      </c>
      <c r="N66" s="287"/>
      <c r="O66" s="16"/>
      <c r="P66" s="154"/>
      <c r="Q66" s="155"/>
      <c r="R66" s="16"/>
      <c r="S66" s="154"/>
      <c r="T66" s="155"/>
      <c r="U66" s="16"/>
      <c r="V66" s="154"/>
      <c r="W66" s="155"/>
      <c r="X66" s="16"/>
      <c r="Y66" s="154"/>
      <c r="Z66" s="155"/>
      <c r="AA66" s="16"/>
      <c r="AB66" s="154"/>
      <c r="AC66" s="155"/>
      <c r="AD66" s="16"/>
      <c r="AE66" s="154"/>
      <c r="AF66" s="155"/>
      <c r="AG66" s="16"/>
      <c r="AH66" s="154"/>
      <c r="AI66" s="155"/>
      <c r="AJ66" s="16"/>
      <c r="AK66" s="154"/>
      <c r="AL66" s="155"/>
      <c r="AM66" s="16"/>
      <c r="AN66" s="154"/>
      <c r="AO66" s="155"/>
      <c r="AP66" s="16"/>
      <c r="AQ66" s="154"/>
      <c r="AR66" s="155"/>
      <c r="AS66" s="16"/>
      <c r="AT66" s="154"/>
      <c r="AU66" s="155"/>
    </row>
    <row r="67" spans="2:47" ht="18" customHeight="1" x14ac:dyDescent="0.25">
      <c r="B67" s="239"/>
      <c r="C67" s="109"/>
      <c r="D67" s="97"/>
      <c r="E67" s="97"/>
      <c r="F67" s="97"/>
      <c r="G67" s="77"/>
      <c r="H67" s="183"/>
      <c r="I67" s="287">
        <f>I66/J66*100</f>
        <v>3.5805626598465472</v>
      </c>
      <c r="J67" s="287"/>
      <c r="K67" s="287"/>
      <c r="L67" s="287">
        <f>L66/M66*100</f>
        <v>4.6913580246913584</v>
      </c>
      <c r="M67" s="287"/>
      <c r="N67" s="287"/>
      <c r="O67" s="115" t="e">
        <f>(O66/P66)*100</f>
        <v>#DIV/0!</v>
      </c>
      <c r="P67" s="115"/>
      <c r="Q67" s="115"/>
      <c r="R67" s="115" t="e">
        <f>(R66/S66)*100</f>
        <v>#DIV/0!</v>
      </c>
      <c r="S67" s="115"/>
      <c r="T67" s="115"/>
      <c r="U67" s="115" t="e">
        <f>(U66/V66)*100</f>
        <v>#DIV/0!</v>
      </c>
      <c r="V67" s="115"/>
      <c r="W67" s="115"/>
      <c r="X67" s="115" t="e">
        <f>(X66/Y66)*100</f>
        <v>#DIV/0!</v>
      </c>
      <c r="Y67" s="115"/>
      <c r="Z67" s="115"/>
      <c r="AA67" s="115" t="e">
        <f>(AA66/AB66)*100</f>
        <v>#DIV/0!</v>
      </c>
      <c r="AB67" s="115"/>
      <c r="AC67" s="115"/>
      <c r="AD67" s="115" t="e">
        <f>(AD66/AE66)*100</f>
        <v>#DIV/0!</v>
      </c>
      <c r="AE67" s="115"/>
      <c r="AF67" s="115"/>
      <c r="AG67" s="115" t="e">
        <f>(AG66/AH66)*100</f>
        <v>#DIV/0!</v>
      </c>
      <c r="AH67" s="115"/>
      <c r="AI67" s="115"/>
      <c r="AJ67" s="115" t="e">
        <f>(AJ66/AK66)*100</f>
        <v>#DIV/0!</v>
      </c>
      <c r="AK67" s="115"/>
      <c r="AL67" s="115"/>
      <c r="AM67" s="115" t="e">
        <f>(AM66/AN66)*100</f>
        <v>#DIV/0!</v>
      </c>
      <c r="AN67" s="115"/>
      <c r="AO67" s="115"/>
      <c r="AP67" s="115" t="e">
        <f>(AP66/AQ66)*100</f>
        <v>#DIV/0!</v>
      </c>
      <c r="AQ67" s="115"/>
      <c r="AR67" s="115"/>
      <c r="AS67" s="115" t="e">
        <f>(AS66/AT66)*100</f>
        <v>#DIV/0!</v>
      </c>
      <c r="AT67" s="115"/>
      <c r="AU67" s="115"/>
    </row>
    <row r="68" spans="2:47" ht="18" customHeight="1" x14ac:dyDescent="0.25">
      <c r="B68" s="239"/>
      <c r="C68" s="109">
        <v>31</v>
      </c>
      <c r="D68" s="97" t="s">
        <v>102</v>
      </c>
      <c r="E68" s="97" t="s">
        <v>103</v>
      </c>
      <c r="F68" s="97" t="s">
        <v>353</v>
      </c>
      <c r="G68" s="110" t="s">
        <v>104</v>
      </c>
      <c r="H68" s="183" t="s">
        <v>38</v>
      </c>
      <c r="I68" s="24">
        <v>11</v>
      </c>
      <c r="J68" s="287">
        <v>391</v>
      </c>
      <c r="K68" s="287"/>
      <c r="L68" s="24">
        <v>6</v>
      </c>
      <c r="M68" s="287">
        <v>405</v>
      </c>
      <c r="N68" s="287"/>
      <c r="O68" s="16"/>
      <c r="P68" s="154"/>
      <c r="Q68" s="155"/>
      <c r="R68" s="16"/>
      <c r="S68" s="154"/>
      <c r="T68" s="155"/>
      <c r="U68" s="16"/>
      <c r="V68" s="154"/>
      <c r="W68" s="155"/>
      <c r="X68" s="16"/>
      <c r="Y68" s="154"/>
      <c r="Z68" s="155"/>
      <c r="AA68" s="16"/>
      <c r="AB68" s="154"/>
      <c r="AC68" s="155"/>
      <c r="AD68" s="16"/>
      <c r="AE68" s="154"/>
      <c r="AF68" s="155"/>
      <c r="AG68" s="16"/>
      <c r="AH68" s="154"/>
      <c r="AI68" s="155"/>
      <c r="AJ68" s="16"/>
      <c r="AK68" s="154"/>
      <c r="AL68" s="155"/>
      <c r="AM68" s="16"/>
      <c r="AN68" s="154"/>
      <c r="AO68" s="155"/>
      <c r="AP68" s="16"/>
      <c r="AQ68" s="154"/>
      <c r="AR68" s="155"/>
      <c r="AS68" s="16"/>
      <c r="AT68" s="154"/>
      <c r="AU68" s="155"/>
    </row>
    <row r="69" spans="2:47" ht="18" customHeight="1" x14ac:dyDescent="0.25">
      <c r="B69" s="239"/>
      <c r="C69" s="109"/>
      <c r="D69" s="97"/>
      <c r="E69" s="97"/>
      <c r="F69" s="97"/>
      <c r="G69" s="110"/>
      <c r="H69" s="183"/>
      <c r="I69" s="287">
        <f>I68/J68*100</f>
        <v>2.8132992327365729</v>
      </c>
      <c r="J69" s="287"/>
      <c r="K69" s="287"/>
      <c r="L69" s="287">
        <f>L68/M68*100</f>
        <v>1.4814814814814816</v>
      </c>
      <c r="M69" s="287"/>
      <c r="N69" s="287"/>
      <c r="O69" s="115" t="e">
        <f>(O68/P68)*100</f>
        <v>#DIV/0!</v>
      </c>
      <c r="P69" s="115"/>
      <c r="Q69" s="115"/>
      <c r="R69" s="115" t="e">
        <f>(R68/S68)*100</f>
        <v>#DIV/0!</v>
      </c>
      <c r="S69" s="115"/>
      <c r="T69" s="115"/>
      <c r="U69" s="115" t="e">
        <f>(U68/V68)*100</f>
        <v>#DIV/0!</v>
      </c>
      <c r="V69" s="115"/>
      <c r="W69" s="115"/>
      <c r="X69" s="115" t="e">
        <f>(X68/Y68)*100</f>
        <v>#DIV/0!</v>
      </c>
      <c r="Y69" s="115"/>
      <c r="Z69" s="115"/>
      <c r="AA69" s="115" t="e">
        <f>(AA68/AB68)*100</f>
        <v>#DIV/0!</v>
      </c>
      <c r="AB69" s="115"/>
      <c r="AC69" s="115"/>
      <c r="AD69" s="115" t="e">
        <f>(AD68/AE68)*100</f>
        <v>#DIV/0!</v>
      </c>
      <c r="AE69" s="115"/>
      <c r="AF69" s="115"/>
      <c r="AG69" s="115" t="e">
        <f>(AG68/AH68)*100</f>
        <v>#DIV/0!</v>
      </c>
      <c r="AH69" s="115"/>
      <c r="AI69" s="115"/>
      <c r="AJ69" s="115" t="e">
        <f>(AJ68/AK68)*100</f>
        <v>#DIV/0!</v>
      </c>
      <c r="AK69" s="115"/>
      <c r="AL69" s="115"/>
      <c r="AM69" s="115" t="e">
        <f>(AM68/AN68)*100</f>
        <v>#DIV/0!</v>
      </c>
      <c r="AN69" s="115"/>
      <c r="AO69" s="115"/>
      <c r="AP69" s="115" t="e">
        <f>(AP68/AQ68)*100</f>
        <v>#DIV/0!</v>
      </c>
      <c r="AQ69" s="115"/>
      <c r="AR69" s="115"/>
      <c r="AS69" s="115" t="e">
        <f>(AS68/AT68)*100</f>
        <v>#DIV/0!</v>
      </c>
      <c r="AT69" s="115"/>
      <c r="AU69" s="115"/>
    </row>
    <row r="70" spans="2:47" ht="18" customHeight="1" x14ac:dyDescent="0.25">
      <c r="B70" s="239"/>
      <c r="C70" s="109">
        <v>32</v>
      </c>
      <c r="D70" s="97" t="s">
        <v>105</v>
      </c>
      <c r="E70" s="97" t="s">
        <v>106</v>
      </c>
      <c r="F70" s="97" t="s">
        <v>354</v>
      </c>
      <c r="G70" s="111">
        <v>7</v>
      </c>
      <c r="H70" s="183" t="s">
        <v>38</v>
      </c>
      <c r="I70" s="24">
        <v>1104</v>
      </c>
      <c r="J70" s="287">
        <v>391</v>
      </c>
      <c r="K70" s="287"/>
      <c r="L70" s="24">
        <v>1365</v>
      </c>
      <c r="M70" s="287">
        <v>405</v>
      </c>
      <c r="N70" s="287"/>
      <c r="O70" s="16"/>
      <c r="P70" s="154"/>
      <c r="Q70" s="155"/>
      <c r="R70" s="16"/>
      <c r="S70" s="154"/>
      <c r="T70" s="155"/>
      <c r="U70" s="16"/>
      <c r="V70" s="154"/>
      <c r="W70" s="155"/>
      <c r="X70" s="16"/>
      <c r="Y70" s="154"/>
      <c r="Z70" s="155"/>
      <c r="AA70" s="16"/>
      <c r="AB70" s="154"/>
      <c r="AC70" s="155"/>
      <c r="AD70" s="16"/>
      <c r="AE70" s="154"/>
      <c r="AF70" s="155"/>
      <c r="AG70" s="16"/>
      <c r="AH70" s="154"/>
      <c r="AI70" s="155"/>
      <c r="AJ70" s="16"/>
      <c r="AK70" s="154"/>
      <c r="AL70" s="155"/>
      <c r="AM70" s="16"/>
      <c r="AN70" s="154"/>
      <c r="AO70" s="155"/>
      <c r="AP70" s="16"/>
      <c r="AQ70" s="154"/>
      <c r="AR70" s="155"/>
      <c r="AS70" s="16"/>
      <c r="AT70" s="154"/>
      <c r="AU70" s="155"/>
    </row>
    <row r="71" spans="2:47" ht="18" customHeight="1" x14ac:dyDescent="0.25">
      <c r="B71" s="239"/>
      <c r="C71" s="109"/>
      <c r="D71" s="97"/>
      <c r="E71" s="97"/>
      <c r="F71" s="97"/>
      <c r="G71" s="111"/>
      <c r="H71" s="183"/>
      <c r="I71" s="287">
        <f>I70/J70</f>
        <v>2.8235294117647061</v>
      </c>
      <c r="J71" s="287"/>
      <c r="K71" s="287"/>
      <c r="L71" s="287">
        <f>L70/M70</f>
        <v>3.3703703703703702</v>
      </c>
      <c r="M71" s="287"/>
      <c r="N71" s="287"/>
      <c r="O71" s="115" t="e">
        <f>(O70/P70)</f>
        <v>#DIV/0!</v>
      </c>
      <c r="P71" s="115"/>
      <c r="Q71" s="115"/>
      <c r="R71" s="115" t="e">
        <f>(R70/S70)</f>
        <v>#DIV/0!</v>
      </c>
      <c r="S71" s="115"/>
      <c r="T71" s="115"/>
      <c r="U71" s="115" t="e">
        <f>(U70/V70)</f>
        <v>#DIV/0!</v>
      </c>
      <c r="V71" s="115"/>
      <c r="W71" s="115"/>
      <c r="X71" s="115" t="e">
        <f>(X70/Y70)</f>
        <v>#DIV/0!</v>
      </c>
      <c r="Y71" s="115"/>
      <c r="Z71" s="115"/>
      <c r="AA71" s="115" t="e">
        <f>(AA70/AB70)</f>
        <v>#DIV/0!</v>
      </c>
      <c r="AB71" s="115"/>
      <c r="AC71" s="115"/>
      <c r="AD71" s="115" t="e">
        <f>(AD70/AE70)</f>
        <v>#DIV/0!</v>
      </c>
      <c r="AE71" s="115"/>
      <c r="AF71" s="115"/>
      <c r="AG71" s="115" t="e">
        <f>(AG70/AH70)</f>
        <v>#DIV/0!</v>
      </c>
      <c r="AH71" s="115"/>
      <c r="AI71" s="115"/>
      <c r="AJ71" s="115" t="e">
        <f>(AJ70/AK70)</f>
        <v>#DIV/0!</v>
      </c>
      <c r="AK71" s="115"/>
      <c r="AL71" s="115"/>
      <c r="AM71" s="115" t="e">
        <f>(AM70/AN70)</f>
        <v>#DIV/0!</v>
      </c>
      <c r="AN71" s="115"/>
      <c r="AO71" s="115"/>
      <c r="AP71" s="115" t="e">
        <f>(AP70/AQ70)</f>
        <v>#DIV/0!</v>
      </c>
      <c r="AQ71" s="115"/>
      <c r="AR71" s="115"/>
      <c r="AS71" s="115" t="e">
        <f>(AS70/AT70)</f>
        <v>#DIV/0!</v>
      </c>
      <c r="AT71" s="115"/>
      <c r="AU71" s="115"/>
    </row>
    <row r="72" spans="2:47" ht="18" customHeight="1" x14ac:dyDescent="0.25">
      <c r="B72" s="239"/>
      <c r="C72" s="109">
        <v>33</v>
      </c>
      <c r="D72" s="97" t="s">
        <v>303</v>
      </c>
      <c r="E72" s="97" t="s">
        <v>108</v>
      </c>
      <c r="F72" s="97" t="s">
        <v>355</v>
      </c>
      <c r="G72" s="79">
        <v>0.5</v>
      </c>
      <c r="H72" s="183" t="s">
        <v>28</v>
      </c>
      <c r="I72" s="24">
        <v>200</v>
      </c>
      <c r="J72" s="287">
        <v>391</v>
      </c>
      <c r="K72" s="287"/>
      <c r="L72" s="24">
        <v>157</v>
      </c>
      <c r="M72" s="287">
        <v>405</v>
      </c>
      <c r="N72" s="287"/>
      <c r="O72" s="16"/>
      <c r="P72" s="154"/>
      <c r="Q72" s="155"/>
      <c r="R72" s="16"/>
      <c r="S72" s="154"/>
      <c r="T72" s="155"/>
      <c r="U72" s="16"/>
      <c r="V72" s="154"/>
      <c r="W72" s="155"/>
      <c r="X72" s="16"/>
      <c r="Y72" s="154"/>
      <c r="Z72" s="155"/>
      <c r="AA72" s="16"/>
      <c r="AB72" s="154"/>
      <c r="AC72" s="155"/>
      <c r="AD72" s="16"/>
      <c r="AE72" s="154"/>
      <c r="AF72" s="155"/>
      <c r="AG72" s="16"/>
      <c r="AH72" s="154"/>
      <c r="AI72" s="155"/>
      <c r="AJ72" s="16"/>
      <c r="AK72" s="154"/>
      <c r="AL72" s="155"/>
      <c r="AM72" s="16"/>
      <c r="AN72" s="154"/>
      <c r="AO72" s="155"/>
      <c r="AP72" s="16"/>
      <c r="AQ72" s="154"/>
      <c r="AR72" s="155"/>
      <c r="AS72" s="16"/>
      <c r="AT72" s="154"/>
      <c r="AU72" s="155"/>
    </row>
    <row r="73" spans="2:47" ht="18" customHeight="1" x14ac:dyDescent="0.25">
      <c r="B73" s="239"/>
      <c r="C73" s="109"/>
      <c r="D73" s="97"/>
      <c r="E73" s="97"/>
      <c r="F73" s="97"/>
      <c r="G73" s="77"/>
      <c r="H73" s="183"/>
      <c r="I73" s="287">
        <f>I72/J72*100</f>
        <v>51.150895140664964</v>
      </c>
      <c r="J73" s="287"/>
      <c r="K73" s="287"/>
      <c r="L73" s="287">
        <f>L72/M72*100</f>
        <v>38.765432098765437</v>
      </c>
      <c r="M73" s="287"/>
      <c r="N73" s="287"/>
      <c r="O73" s="115" t="e">
        <f>(O72/P72)*100</f>
        <v>#DIV/0!</v>
      </c>
      <c r="P73" s="115"/>
      <c r="Q73" s="115"/>
      <c r="R73" s="115" t="e">
        <f>(R72/S72)*100</f>
        <v>#DIV/0!</v>
      </c>
      <c r="S73" s="115"/>
      <c r="T73" s="115"/>
      <c r="U73" s="115" t="e">
        <f>(U72/V72)*100</f>
        <v>#DIV/0!</v>
      </c>
      <c r="V73" s="115"/>
      <c r="W73" s="115"/>
      <c r="X73" s="115" t="e">
        <f>(X72/Y72)*100</f>
        <v>#DIV/0!</v>
      </c>
      <c r="Y73" s="115"/>
      <c r="Z73" s="115"/>
      <c r="AA73" s="115" t="e">
        <f>(AA72/AB72)*100</f>
        <v>#DIV/0!</v>
      </c>
      <c r="AB73" s="115"/>
      <c r="AC73" s="115"/>
      <c r="AD73" s="115" t="e">
        <f>(AD72/AE72)*100</f>
        <v>#DIV/0!</v>
      </c>
      <c r="AE73" s="115"/>
      <c r="AF73" s="115"/>
      <c r="AG73" s="115" t="e">
        <f>(AG72/AH72)*100</f>
        <v>#DIV/0!</v>
      </c>
      <c r="AH73" s="115"/>
      <c r="AI73" s="115"/>
      <c r="AJ73" s="115" t="e">
        <f>(AJ72/AK72)*100</f>
        <v>#DIV/0!</v>
      </c>
      <c r="AK73" s="115"/>
      <c r="AL73" s="115"/>
      <c r="AM73" s="115" t="e">
        <f>(AM72/AN72)*100</f>
        <v>#DIV/0!</v>
      </c>
      <c r="AN73" s="115"/>
      <c r="AO73" s="115"/>
      <c r="AP73" s="115" t="e">
        <f>(AP72/AQ72)*100</f>
        <v>#DIV/0!</v>
      </c>
      <c r="AQ73" s="115"/>
      <c r="AR73" s="115"/>
      <c r="AS73" s="115" t="e">
        <f>(AS72/AT72)*100</f>
        <v>#DIV/0!</v>
      </c>
      <c r="AT73" s="115"/>
      <c r="AU73" s="115"/>
    </row>
    <row r="74" spans="2:47" ht="18" customHeight="1" x14ac:dyDescent="0.25">
      <c r="B74" s="239"/>
      <c r="C74" s="109">
        <v>34</v>
      </c>
      <c r="D74" s="97" t="s">
        <v>304</v>
      </c>
      <c r="E74" s="97" t="s">
        <v>110</v>
      </c>
      <c r="F74" s="97" t="s">
        <v>356</v>
      </c>
      <c r="G74" s="79">
        <v>0.1</v>
      </c>
      <c r="H74" s="183" t="s">
        <v>28</v>
      </c>
      <c r="I74" s="24">
        <v>15</v>
      </c>
      <c r="J74" s="287">
        <v>391</v>
      </c>
      <c r="K74" s="287"/>
      <c r="L74" s="24">
        <v>26</v>
      </c>
      <c r="M74" s="287">
        <v>405</v>
      </c>
      <c r="N74" s="287"/>
      <c r="O74" s="16"/>
      <c r="P74" s="154"/>
      <c r="Q74" s="155"/>
      <c r="R74" s="16"/>
      <c r="S74" s="154"/>
      <c r="T74" s="155"/>
      <c r="U74" s="16"/>
      <c r="V74" s="154"/>
      <c r="W74" s="155"/>
      <c r="X74" s="16"/>
      <c r="Y74" s="154"/>
      <c r="Z74" s="155"/>
      <c r="AA74" s="16"/>
      <c r="AB74" s="154"/>
      <c r="AC74" s="155"/>
      <c r="AD74" s="16"/>
      <c r="AE74" s="154"/>
      <c r="AF74" s="155"/>
      <c r="AG74" s="16"/>
      <c r="AH74" s="154"/>
      <c r="AI74" s="155"/>
      <c r="AJ74" s="16"/>
      <c r="AK74" s="154"/>
      <c r="AL74" s="155"/>
      <c r="AM74" s="16"/>
      <c r="AN74" s="154"/>
      <c r="AO74" s="155"/>
      <c r="AP74" s="16"/>
      <c r="AQ74" s="154"/>
      <c r="AR74" s="155"/>
      <c r="AS74" s="16"/>
      <c r="AT74" s="154"/>
      <c r="AU74" s="155"/>
    </row>
    <row r="75" spans="2:47" ht="18" customHeight="1" x14ac:dyDescent="0.25">
      <c r="B75" s="239"/>
      <c r="C75" s="109"/>
      <c r="D75" s="97"/>
      <c r="E75" s="97"/>
      <c r="F75" s="97"/>
      <c r="G75" s="77"/>
      <c r="H75" s="183"/>
      <c r="I75" s="287">
        <f>I74/J74*100</f>
        <v>3.8363171355498724</v>
      </c>
      <c r="J75" s="287"/>
      <c r="K75" s="287"/>
      <c r="L75" s="287">
        <f>L74/M74*100</f>
        <v>6.4197530864197532</v>
      </c>
      <c r="M75" s="287"/>
      <c r="N75" s="287"/>
      <c r="O75" s="115" t="e">
        <f>(O74/P74)*100</f>
        <v>#DIV/0!</v>
      </c>
      <c r="P75" s="115"/>
      <c r="Q75" s="115"/>
      <c r="R75" s="115" t="e">
        <f>(R74/S74)*100</f>
        <v>#DIV/0!</v>
      </c>
      <c r="S75" s="115"/>
      <c r="T75" s="115"/>
      <c r="U75" s="115" t="e">
        <f>(U74/V74)*100</f>
        <v>#DIV/0!</v>
      </c>
      <c r="V75" s="115"/>
      <c r="W75" s="115"/>
      <c r="X75" s="115" t="e">
        <f>(X74/Y74)*100</f>
        <v>#DIV/0!</v>
      </c>
      <c r="Y75" s="115"/>
      <c r="Z75" s="115"/>
      <c r="AA75" s="115" t="e">
        <f>(AA74/AB74)*100</f>
        <v>#DIV/0!</v>
      </c>
      <c r="AB75" s="115"/>
      <c r="AC75" s="115"/>
      <c r="AD75" s="115" t="e">
        <f>(AD74/AE74)*100</f>
        <v>#DIV/0!</v>
      </c>
      <c r="AE75" s="115"/>
      <c r="AF75" s="115"/>
      <c r="AG75" s="115" t="e">
        <f>(AG74/AH74)*100</f>
        <v>#DIV/0!</v>
      </c>
      <c r="AH75" s="115"/>
      <c r="AI75" s="115"/>
      <c r="AJ75" s="115" t="e">
        <f>(AJ74/AK74)*100</f>
        <v>#DIV/0!</v>
      </c>
      <c r="AK75" s="115"/>
      <c r="AL75" s="115"/>
      <c r="AM75" s="115" t="e">
        <f>(AM74/AN74)*100</f>
        <v>#DIV/0!</v>
      </c>
      <c r="AN75" s="115"/>
      <c r="AO75" s="115"/>
      <c r="AP75" s="115" t="e">
        <f>(AP74/AQ74)*100</f>
        <v>#DIV/0!</v>
      </c>
      <c r="AQ75" s="115"/>
      <c r="AR75" s="115"/>
      <c r="AS75" s="115" t="e">
        <f>(AS74/AT74)*100</f>
        <v>#DIV/0!</v>
      </c>
      <c r="AT75" s="115"/>
      <c r="AU75" s="115"/>
    </row>
    <row r="76" spans="2:47" ht="18" customHeight="1" x14ac:dyDescent="0.25">
      <c r="B76" s="239"/>
      <c r="C76" s="109">
        <v>35</v>
      </c>
      <c r="D76" s="97" t="s">
        <v>111</v>
      </c>
      <c r="E76" s="97" t="s">
        <v>112</v>
      </c>
      <c r="F76" s="97" t="s">
        <v>357</v>
      </c>
      <c r="G76" s="110" t="s">
        <v>113</v>
      </c>
      <c r="H76" s="183" t="s">
        <v>38</v>
      </c>
      <c r="I76" s="24">
        <v>391</v>
      </c>
      <c r="J76" s="287">
        <v>124</v>
      </c>
      <c r="K76" s="287"/>
      <c r="L76" s="24">
        <v>405</v>
      </c>
      <c r="M76" s="287">
        <v>124</v>
      </c>
      <c r="N76" s="287"/>
      <c r="O76" s="16"/>
      <c r="P76" s="154"/>
      <c r="Q76" s="155"/>
      <c r="R76" s="16"/>
      <c r="S76" s="154"/>
      <c r="T76" s="155"/>
      <c r="U76" s="16"/>
      <c r="V76" s="154"/>
      <c r="W76" s="155"/>
      <c r="X76" s="16"/>
      <c r="Y76" s="154"/>
      <c r="Z76" s="155"/>
      <c r="AA76" s="16"/>
      <c r="AB76" s="154"/>
      <c r="AC76" s="155"/>
      <c r="AD76" s="16"/>
      <c r="AE76" s="154"/>
      <c r="AF76" s="155"/>
      <c r="AG76" s="16"/>
      <c r="AH76" s="154"/>
      <c r="AI76" s="155"/>
      <c r="AJ76" s="16"/>
      <c r="AK76" s="154"/>
      <c r="AL76" s="155"/>
      <c r="AM76" s="16"/>
      <c r="AN76" s="154"/>
      <c r="AO76" s="155"/>
      <c r="AP76" s="16"/>
      <c r="AQ76" s="154"/>
      <c r="AR76" s="155"/>
      <c r="AS76" s="16"/>
      <c r="AT76" s="154"/>
      <c r="AU76" s="155"/>
    </row>
    <row r="77" spans="2:47" ht="26.25" customHeight="1" x14ac:dyDescent="0.25">
      <c r="B77" s="239"/>
      <c r="C77" s="109"/>
      <c r="D77" s="97"/>
      <c r="E77" s="97"/>
      <c r="F77" s="97"/>
      <c r="G77" s="110"/>
      <c r="H77" s="183"/>
      <c r="I77" s="287">
        <f>I76/J76*10</f>
        <v>31.532258064516128</v>
      </c>
      <c r="J77" s="287"/>
      <c r="K77" s="287"/>
      <c r="L77" s="287">
        <f>L76/M76*10</f>
        <v>32.661290322580648</v>
      </c>
      <c r="M77" s="287"/>
      <c r="N77" s="287"/>
      <c r="O77" s="115" t="e">
        <f t="shared" ref="O77" si="0">(O76/P76)</f>
        <v>#DIV/0!</v>
      </c>
      <c r="P77" s="115"/>
      <c r="Q77" s="115"/>
      <c r="R77" s="115" t="e">
        <f t="shared" ref="R77" si="1">(R76/S76)</f>
        <v>#DIV/0!</v>
      </c>
      <c r="S77" s="115"/>
      <c r="T77" s="115"/>
      <c r="U77" s="115" t="e">
        <f t="shared" ref="U77" si="2">(U76/V76)</f>
        <v>#DIV/0!</v>
      </c>
      <c r="V77" s="115"/>
      <c r="W77" s="115"/>
      <c r="X77" s="115" t="e">
        <f t="shared" ref="X77" si="3">(X76/Y76)</f>
        <v>#DIV/0!</v>
      </c>
      <c r="Y77" s="115"/>
      <c r="Z77" s="115"/>
      <c r="AA77" s="115" t="e">
        <f t="shared" ref="AA77" si="4">(AA76/AB76)</f>
        <v>#DIV/0!</v>
      </c>
      <c r="AB77" s="115"/>
      <c r="AC77" s="115"/>
      <c r="AD77" s="115" t="e">
        <f t="shared" ref="AD77" si="5">(AD76/AE76)</f>
        <v>#DIV/0!</v>
      </c>
      <c r="AE77" s="115"/>
      <c r="AF77" s="115"/>
      <c r="AG77" s="115" t="e">
        <f t="shared" ref="AG77" si="6">(AG76/AH76)</f>
        <v>#DIV/0!</v>
      </c>
      <c r="AH77" s="115"/>
      <c r="AI77" s="115"/>
      <c r="AJ77" s="115" t="e">
        <f t="shared" ref="AJ77" si="7">(AJ76/AK76)</f>
        <v>#DIV/0!</v>
      </c>
      <c r="AK77" s="115"/>
      <c r="AL77" s="115"/>
      <c r="AM77" s="115" t="e">
        <f t="shared" ref="AM77" si="8">(AM76/AN76)</f>
        <v>#DIV/0!</v>
      </c>
      <c r="AN77" s="115"/>
      <c r="AO77" s="115"/>
      <c r="AP77" s="115" t="e">
        <f t="shared" ref="AP77" si="9">(AP76/AQ76)</f>
        <v>#DIV/0!</v>
      </c>
      <c r="AQ77" s="115"/>
      <c r="AR77" s="115"/>
      <c r="AS77" s="115" t="e">
        <f t="shared" ref="AS77" si="10">(AS76/AT76)</f>
        <v>#DIV/0!</v>
      </c>
      <c r="AT77" s="115"/>
      <c r="AU77" s="115"/>
    </row>
    <row r="78" spans="2:47" ht="18" customHeight="1" x14ac:dyDescent="0.25">
      <c r="B78" s="239"/>
      <c r="C78" s="109">
        <v>36</v>
      </c>
      <c r="D78" s="97" t="s">
        <v>114</v>
      </c>
      <c r="E78" s="97" t="s">
        <v>115</v>
      </c>
      <c r="F78" s="230" t="s">
        <v>358</v>
      </c>
      <c r="G78" s="77" t="s">
        <v>116</v>
      </c>
      <c r="H78" s="183" t="s">
        <v>38</v>
      </c>
      <c r="I78" s="26">
        <f>100-K78</f>
        <v>35.299999999999997</v>
      </c>
      <c r="J78" s="24">
        <v>2.8235294120000001</v>
      </c>
      <c r="K78" s="24">
        <v>64.7</v>
      </c>
      <c r="L78" s="24">
        <f>100-N78</f>
        <v>25.689999999999998</v>
      </c>
      <c r="M78" s="26">
        <v>3.3703703699999998</v>
      </c>
      <c r="N78" s="24">
        <v>74.31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39"/>
      <c r="C79" s="109"/>
      <c r="D79" s="97"/>
      <c r="E79" s="97"/>
      <c r="F79" s="230"/>
      <c r="G79" s="77"/>
      <c r="H79" s="183"/>
      <c r="I79" s="287">
        <f>(I78*J78)/K78</f>
        <v>1.5405036822812981</v>
      </c>
      <c r="J79" s="287"/>
      <c r="K79" s="287"/>
      <c r="L79" s="287">
        <f>(L78*M78)/N78</f>
        <v>1.1651838891844972</v>
      </c>
      <c r="M79" s="287"/>
      <c r="N79" s="287"/>
      <c r="O79" s="115" t="e">
        <f>(O78*P78)/Q78</f>
        <v>#DIV/0!</v>
      </c>
      <c r="P79" s="115"/>
      <c r="Q79" s="115"/>
      <c r="R79" s="115" t="e">
        <f>(R78*S78)/T78</f>
        <v>#DIV/0!</v>
      </c>
      <c r="S79" s="115"/>
      <c r="T79" s="115"/>
      <c r="U79" s="115" t="e">
        <f>(U78*V78)/W78</f>
        <v>#DIV/0!</v>
      </c>
      <c r="V79" s="115"/>
      <c r="W79" s="115"/>
      <c r="X79" s="115" t="e">
        <f>(X78*Y78)/Z78</f>
        <v>#DIV/0!</v>
      </c>
      <c r="Y79" s="115"/>
      <c r="Z79" s="115"/>
      <c r="AA79" s="115" t="e">
        <f>(AA78*AB78)/AC78</f>
        <v>#DIV/0!</v>
      </c>
      <c r="AB79" s="115"/>
      <c r="AC79" s="115"/>
      <c r="AD79" s="115" t="e">
        <f>(AD78*AE78)/AF78</f>
        <v>#DIV/0!</v>
      </c>
      <c r="AE79" s="115"/>
      <c r="AF79" s="115"/>
      <c r="AG79" s="115" t="e">
        <f>(AG78*AH78)/AI78</f>
        <v>#DIV/0!</v>
      </c>
      <c r="AH79" s="115"/>
      <c r="AI79" s="115"/>
      <c r="AJ79" s="115" t="e">
        <f>(AJ78*AK78)/AL78</f>
        <v>#DIV/0!</v>
      </c>
      <c r="AK79" s="115"/>
      <c r="AL79" s="115"/>
      <c r="AM79" s="115" t="e">
        <f>(AM78*AN78)/AO78</f>
        <v>#DIV/0!</v>
      </c>
      <c r="AN79" s="115"/>
      <c r="AO79" s="115"/>
      <c r="AP79" s="115" t="e">
        <f>(AP78*AQ78)/AR78</f>
        <v>#DIV/0!</v>
      </c>
      <c r="AQ79" s="115"/>
      <c r="AR79" s="115"/>
      <c r="AS79" s="115" t="e">
        <f>(AS78*AT78)/AU78</f>
        <v>#DIV/0!</v>
      </c>
      <c r="AT79" s="115"/>
      <c r="AU79" s="115"/>
    </row>
    <row r="80" spans="2:47" ht="18" customHeight="1" x14ac:dyDescent="0.25">
      <c r="B80" s="239"/>
      <c r="C80" s="109">
        <v>37</v>
      </c>
      <c r="D80" s="103" t="s">
        <v>117</v>
      </c>
      <c r="E80" s="103" t="s">
        <v>118</v>
      </c>
      <c r="F80" s="103" t="s">
        <v>359</v>
      </c>
      <c r="G80" s="106"/>
      <c r="H80" s="214" t="s">
        <v>38</v>
      </c>
      <c r="I80" s="24">
        <v>60</v>
      </c>
      <c r="J80" s="287">
        <v>226</v>
      </c>
      <c r="K80" s="287"/>
      <c r="L80" s="24">
        <v>56</v>
      </c>
      <c r="M80" s="287">
        <v>875</v>
      </c>
      <c r="N80" s="287"/>
      <c r="O80" s="16"/>
      <c r="P80" s="154"/>
      <c r="Q80" s="155"/>
      <c r="R80" s="16"/>
      <c r="S80" s="154"/>
      <c r="T80" s="155"/>
      <c r="U80" s="16"/>
      <c r="V80" s="154"/>
      <c r="W80" s="155"/>
      <c r="X80" s="16"/>
      <c r="Y80" s="154"/>
      <c r="Z80" s="155"/>
      <c r="AA80" s="16"/>
      <c r="AB80" s="154"/>
      <c r="AC80" s="155"/>
      <c r="AD80" s="16"/>
      <c r="AE80" s="154"/>
      <c r="AF80" s="155"/>
      <c r="AG80" s="16"/>
      <c r="AH80" s="154"/>
      <c r="AI80" s="155"/>
      <c r="AJ80" s="16"/>
      <c r="AK80" s="154"/>
      <c r="AL80" s="155"/>
      <c r="AM80" s="16"/>
      <c r="AN80" s="154"/>
      <c r="AO80" s="155"/>
      <c r="AP80" s="16"/>
      <c r="AQ80" s="154"/>
      <c r="AR80" s="155"/>
      <c r="AS80" s="16"/>
      <c r="AT80" s="154"/>
      <c r="AU80" s="155"/>
    </row>
    <row r="81" spans="2:47" ht="18" customHeight="1" thickBot="1" x14ac:dyDescent="0.3">
      <c r="B81" s="239"/>
      <c r="C81" s="109"/>
      <c r="D81" s="103"/>
      <c r="E81" s="103"/>
      <c r="F81" s="103"/>
      <c r="G81" s="106"/>
      <c r="H81" s="214"/>
      <c r="I81" s="287">
        <f>I80/J80*100</f>
        <v>26.548672566371685</v>
      </c>
      <c r="J81" s="287"/>
      <c r="K81" s="287"/>
      <c r="L81" s="287">
        <f>L80/M80*100</f>
        <v>6.4</v>
      </c>
      <c r="M81" s="287"/>
      <c r="N81" s="287"/>
      <c r="O81" s="115" t="e">
        <f>(O80/P80)*100</f>
        <v>#DIV/0!</v>
      </c>
      <c r="P81" s="115"/>
      <c r="Q81" s="115"/>
      <c r="R81" s="115" t="e">
        <f>(R80/S80)*100</f>
        <v>#DIV/0!</v>
      </c>
      <c r="S81" s="115"/>
      <c r="T81" s="115"/>
      <c r="U81" s="115" t="e">
        <f>(U80/V80)*100</f>
        <v>#DIV/0!</v>
      </c>
      <c r="V81" s="115"/>
      <c r="W81" s="115"/>
      <c r="X81" s="115" t="e">
        <f>(X80/Y80)*100</f>
        <v>#DIV/0!</v>
      </c>
      <c r="Y81" s="115"/>
      <c r="Z81" s="115"/>
      <c r="AA81" s="115" t="e">
        <f>(AA80/AB80)*100</f>
        <v>#DIV/0!</v>
      </c>
      <c r="AB81" s="115"/>
      <c r="AC81" s="115"/>
      <c r="AD81" s="115" t="e">
        <f>(AD80/AE80)*100</f>
        <v>#DIV/0!</v>
      </c>
      <c r="AE81" s="115"/>
      <c r="AF81" s="115"/>
      <c r="AG81" s="115" t="e">
        <f>(AG80/AH80)*100</f>
        <v>#DIV/0!</v>
      </c>
      <c r="AH81" s="115"/>
      <c r="AI81" s="115"/>
      <c r="AJ81" s="115" t="e">
        <f>(AJ80/AK80)*100</f>
        <v>#DIV/0!</v>
      </c>
      <c r="AK81" s="115"/>
      <c r="AL81" s="115"/>
      <c r="AM81" s="115" t="e">
        <f>(AM80/AN80)*100</f>
        <v>#DIV/0!</v>
      </c>
      <c r="AN81" s="115"/>
      <c r="AO81" s="115"/>
      <c r="AP81" s="115" t="e">
        <f>(AP80/AQ80)*100</f>
        <v>#DIV/0!</v>
      </c>
      <c r="AQ81" s="115"/>
      <c r="AR81" s="115"/>
      <c r="AS81" s="115" t="e">
        <f>(AS80/AT80)*100</f>
        <v>#DIV/0!</v>
      </c>
      <c r="AT81" s="115"/>
      <c r="AU81" s="115"/>
    </row>
    <row r="82" spans="2:47" ht="18" customHeight="1" x14ac:dyDescent="0.25">
      <c r="B82" s="235" t="s">
        <v>120</v>
      </c>
      <c r="C82" s="109">
        <v>38</v>
      </c>
      <c r="D82" s="97" t="s">
        <v>305</v>
      </c>
      <c r="E82" s="97" t="s">
        <v>282</v>
      </c>
      <c r="F82" s="222" t="s">
        <v>360</v>
      </c>
      <c r="G82" s="79">
        <v>0.85</v>
      </c>
      <c r="H82" s="183" t="s">
        <v>38</v>
      </c>
      <c r="I82" s="24">
        <v>263</v>
      </c>
      <c r="J82" s="287">
        <v>51</v>
      </c>
      <c r="K82" s="287"/>
      <c r="L82" s="24">
        <v>280</v>
      </c>
      <c r="M82" s="287">
        <v>96</v>
      </c>
      <c r="N82" s="287"/>
      <c r="O82" s="16"/>
      <c r="P82" s="154"/>
      <c r="Q82" s="155"/>
      <c r="R82" s="16"/>
      <c r="S82" s="154"/>
      <c r="T82" s="155"/>
      <c r="U82" s="16"/>
      <c r="V82" s="154"/>
      <c r="W82" s="155"/>
      <c r="X82" s="16"/>
      <c r="Y82" s="154"/>
      <c r="Z82" s="155"/>
      <c r="AA82" s="16"/>
      <c r="AB82" s="154"/>
      <c r="AC82" s="155"/>
      <c r="AD82" s="16"/>
      <c r="AE82" s="154"/>
      <c r="AF82" s="155"/>
      <c r="AG82" s="16"/>
      <c r="AH82" s="154"/>
      <c r="AI82" s="155"/>
      <c r="AJ82" s="16"/>
      <c r="AK82" s="154"/>
      <c r="AL82" s="155"/>
      <c r="AM82" s="16"/>
      <c r="AN82" s="154"/>
      <c r="AO82" s="155"/>
      <c r="AP82" s="16"/>
      <c r="AQ82" s="154"/>
      <c r="AR82" s="155"/>
      <c r="AS82" s="16"/>
      <c r="AT82" s="154"/>
      <c r="AU82" s="155"/>
    </row>
    <row r="83" spans="2:47" ht="18" customHeight="1" x14ac:dyDescent="0.25">
      <c r="B83" s="236"/>
      <c r="C83" s="109"/>
      <c r="D83" s="97"/>
      <c r="E83" s="97"/>
      <c r="F83" s="97"/>
      <c r="G83" s="77"/>
      <c r="H83" s="183"/>
      <c r="I83" s="287">
        <f>(I82/J82)*100</f>
        <v>515.68627450980398</v>
      </c>
      <c r="J83" s="287"/>
      <c r="K83" s="287"/>
      <c r="L83" s="287">
        <f>(L82/M82)*100</f>
        <v>291.66666666666663</v>
      </c>
      <c r="M83" s="287"/>
      <c r="N83" s="287"/>
      <c r="O83" s="115" t="e">
        <f>(O82/P82)*100</f>
        <v>#DIV/0!</v>
      </c>
      <c r="P83" s="115"/>
      <c r="Q83" s="115"/>
      <c r="R83" s="115" t="e">
        <f>(R82/S82)*100</f>
        <v>#DIV/0!</v>
      </c>
      <c r="S83" s="115"/>
      <c r="T83" s="115"/>
      <c r="U83" s="115" t="e">
        <f>(U82/V82)*100</f>
        <v>#DIV/0!</v>
      </c>
      <c r="V83" s="115"/>
      <c r="W83" s="115"/>
      <c r="X83" s="115" t="e">
        <f>(X82/Y82)*100</f>
        <v>#DIV/0!</v>
      </c>
      <c r="Y83" s="115"/>
      <c r="Z83" s="115"/>
      <c r="AA83" s="115" t="e">
        <f>(AA82/AB82)*100</f>
        <v>#DIV/0!</v>
      </c>
      <c r="AB83" s="115"/>
      <c r="AC83" s="115"/>
      <c r="AD83" s="115" t="e">
        <f>(AD82/AE82)*100</f>
        <v>#DIV/0!</v>
      </c>
      <c r="AE83" s="115"/>
      <c r="AF83" s="115"/>
      <c r="AG83" s="115" t="e">
        <f>(AG82/AH82)*100</f>
        <v>#DIV/0!</v>
      </c>
      <c r="AH83" s="115"/>
      <c r="AI83" s="115"/>
      <c r="AJ83" s="115" t="e">
        <f>(AJ82/AK82)*100</f>
        <v>#DIV/0!</v>
      </c>
      <c r="AK83" s="115"/>
      <c r="AL83" s="115"/>
      <c r="AM83" s="115" t="e">
        <f>(AM82/AN82)*100</f>
        <v>#DIV/0!</v>
      </c>
      <c r="AN83" s="115"/>
      <c r="AO83" s="115"/>
      <c r="AP83" s="115" t="e">
        <f>(AP82/AQ82)*100</f>
        <v>#DIV/0!</v>
      </c>
      <c r="AQ83" s="115"/>
      <c r="AR83" s="115"/>
      <c r="AS83" s="115" t="e">
        <f>(AS82/AT82)*100</f>
        <v>#DIV/0!</v>
      </c>
      <c r="AT83" s="115"/>
      <c r="AU83" s="115"/>
    </row>
    <row r="84" spans="2:47" ht="18" customHeight="1" x14ac:dyDescent="0.25">
      <c r="B84" s="236"/>
      <c r="C84" s="109">
        <v>39</v>
      </c>
      <c r="D84" s="97" t="s">
        <v>123</v>
      </c>
      <c r="E84" s="97" t="s">
        <v>124</v>
      </c>
      <c r="F84" s="97" t="s">
        <v>361</v>
      </c>
      <c r="G84" s="77">
        <v>3</v>
      </c>
      <c r="H84" s="183" t="s">
        <v>28</v>
      </c>
      <c r="I84" s="27">
        <v>263</v>
      </c>
      <c r="J84" s="24">
        <v>7</v>
      </c>
      <c r="K84" s="24">
        <v>31</v>
      </c>
      <c r="L84" s="27">
        <v>280</v>
      </c>
      <c r="M84" s="24">
        <v>7</v>
      </c>
      <c r="N84" s="24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36"/>
      <c r="C85" s="109"/>
      <c r="D85" s="97"/>
      <c r="E85" s="97"/>
      <c r="F85" s="97"/>
      <c r="G85" s="77"/>
      <c r="H85" s="183"/>
      <c r="I85" s="287">
        <f>(I84/J84/K84)</f>
        <v>1.2119815668202765</v>
      </c>
      <c r="J85" s="287"/>
      <c r="K85" s="287"/>
      <c r="L85" s="287">
        <f>(L84/M84/N84)</f>
        <v>1.4285714285714286</v>
      </c>
      <c r="M85" s="287"/>
      <c r="N85" s="287"/>
      <c r="O85" s="234" t="e">
        <f>(O84/P84)/Q84</f>
        <v>#DIV/0!</v>
      </c>
      <c r="P85" s="234"/>
      <c r="Q85" s="234"/>
      <c r="R85" s="234" t="e">
        <f>(R84/S84)/T84</f>
        <v>#DIV/0!</v>
      </c>
      <c r="S85" s="234"/>
      <c r="T85" s="234"/>
      <c r="U85" s="234" t="e">
        <f>(U84/V84)/W84</f>
        <v>#DIV/0!</v>
      </c>
      <c r="V85" s="234"/>
      <c r="W85" s="234"/>
      <c r="X85" s="234" t="e">
        <f>(X84/Y84)/Z84</f>
        <v>#DIV/0!</v>
      </c>
      <c r="Y85" s="234"/>
      <c r="Z85" s="234"/>
      <c r="AA85" s="234" t="e">
        <f>(AA84/AB84)/AC84</f>
        <v>#DIV/0!</v>
      </c>
      <c r="AB85" s="234"/>
      <c r="AC85" s="234"/>
      <c r="AD85" s="234" t="e">
        <f>(AD84/AE84)/AF84</f>
        <v>#DIV/0!</v>
      </c>
      <c r="AE85" s="234"/>
      <c r="AF85" s="234"/>
      <c r="AG85" s="234" t="e">
        <f>(AG84/AH84)/AI84</f>
        <v>#DIV/0!</v>
      </c>
      <c r="AH85" s="234"/>
      <c r="AI85" s="234"/>
      <c r="AJ85" s="234" t="e">
        <f>(AJ84/AK84)/AL84</f>
        <v>#DIV/0!</v>
      </c>
      <c r="AK85" s="234"/>
      <c r="AL85" s="234"/>
      <c r="AM85" s="234" t="e">
        <f>(AM84/AN84)/AO84</f>
        <v>#DIV/0!</v>
      </c>
      <c r="AN85" s="234"/>
      <c r="AO85" s="234"/>
      <c r="AP85" s="234" t="e">
        <f>(AP84/AQ84)/AR84</f>
        <v>#DIV/0!</v>
      </c>
      <c r="AQ85" s="234"/>
      <c r="AR85" s="234"/>
      <c r="AS85" s="234" t="e">
        <f>(AS84/AT84)/AU84</f>
        <v>#DIV/0!</v>
      </c>
      <c r="AT85" s="234"/>
      <c r="AU85" s="234"/>
    </row>
    <row r="86" spans="2:47" ht="18" customHeight="1" x14ac:dyDescent="0.25">
      <c r="B86" s="236"/>
      <c r="C86" s="109">
        <v>40</v>
      </c>
      <c r="D86" s="103" t="s">
        <v>321</v>
      </c>
      <c r="E86" s="103" t="s">
        <v>283</v>
      </c>
      <c r="F86" s="237" t="s">
        <v>362</v>
      </c>
      <c r="G86" s="106"/>
      <c r="H86" s="214" t="s">
        <v>28</v>
      </c>
      <c r="I86" s="24">
        <v>116</v>
      </c>
      <c r="J86" s="287">
        <v>263</v>
      </c>
      <c r="K86" s="287"/>
      <c r="L86" s="24">
        <v>135</v>
      </c>
      <c r="M86" s="287">
        <v>280</v>
      </c>
      <c r="N86" s="287"/>
      <c r="O86" s="16"/>
      <c r="P86" s="154"/>
      <c r="Q86" s="155"/>
      <c r="R86" s="16"/>
      <c r="S86" s="154"/>
      <c r="T86" s="155"/>
      <c r="U86" s="16"/>
      <c r="V86" s="154"/>
      <c r="W86" s="155"/>
      <c r="X86" s="16"/>
      <c r="Y86" s="154"/>
      <c r="Z86" s="155"/>
      <c r="AA86" s="16"/>
      <c r="AB86" s="154"/>
      <c r="AC86" s="155"/>
      <c r="AD86" s="16"/>
      <c r="AE86" s="154"/>
      <c r="AF86" s="155"/>
      <c r="AG86" s="16"/>
      <c r="AH86" s="154"/>
      <c r="AI86" s="155"/>
      <c r="AJ86" s="16"/>
      <c r="AK86" s="154"/>
      <c r="AL86" s="155"/>
      <c r="AM86" s="16"/>
      <c r="AN86" s="154"/>
      <c r="AO86" s="155"/>
      <c r="AP86" s="16"/>
      <c r="AQ86" s="154"/>
      <c r="AR86" s="155"/>
      <c r="AS86" s="16"/>
      <c r="AT86" s="154"/>
      <c r="AU86" s="155"/>
    </row>
    <row r="87" spans="2:47" ht="18" customHeight="1" x14ac:dyDescent="0.25">
      <c r="B87" s="236"/>
      <c r="C87" s="109"/>
      <c r="D87" s="103"/>
      <c r="E87" s="103"/>
      <c r="F87" s="237"/>
      <c r="G87" s="106"/>
      <c r="H87" s="214"/>
      <c r="I87" s="287">
        <f>I86/J86*100</f>
        <v>44.106463878326998</v>
      </c>
      <c r="J87" s="287"/>
      <c r="K87" s="287"/>
      <c r="L87" s="287">
        <f>L86/M86*100</f>
        <v>48.214285714285715</v>
      </c>
      <c r="M87" s="287"/>
      <c r="N87" s="287"/>
      <c r="O87" s="115" t="e">
        <f>(O86/P86)*100</f>
        <v>#DIV/0!</v>
      </c>
      <c r="P87" s="115"/>
      <c r="Q87" s="115"/>
      <c r="R87" s="115" t="e">
        <f>(R86/S86)*100</f>
        <v>#DIV/0!</v>
      </c>
      <c r="S87" s="115"/>
      <c r="T87" s="115"/>
      <c r="U87" s="115" t="e">
        <f>(U86/V86)*100</f>
        <v>#DIV/0!</v>
      </c>
      <c r="V87" s="115"/>
      <c r="W87" s="115"/>
      <c r="X87" s="115" t="e">
        <f>(X86/Y86)*100</f>
        <v>#DIV/0!</v>
      </c>
      <c r="Y87" s="115"/>
      <c r="Z87" s="115"/>
      <c r="AA87" s="115" t="e">
        <f>(AA86/AB86)*100</f>
        <v>#DIV/0!</v>
      </c>
      <c r="AB87" s="115"/>
      <c r="AC87" s="115"/>
      <c r="AD87" s="115" t="e">
        <f>(AD86/AE86)*100</f>
        <v>#DIV/0!</v>
      </c>
      <c r="AE87" s="115"/>
      <c r="AF87" s="115"/>
      <c r="AG87" s="115" t="e">
        <f>(AG86/AH86)*100</f>
        <v>#DIV/0!</v>
      </c>
      <c r="AH87" s="115"/>
      <c r="AI87" s="115"/>
      <c r="AJ87" s="115" t="e">
        <f>(AJ86/AK86)*100</f>
        <v>#DIV/0!</v>
      </c>
      <c r="AK87" s="115"/>
      <c r="AL87" s="115"/>
      <c r="AM87" s="115" t="e">
        <f>(AM86/AN86)*100</f>
        <v>#DIV/0!</v>
      </c>
      <c r="AN87" s="115"/>
      <c r="AO87" s="115"/>
      <c r="AP87" s="115" t="e">
        <f>(AP86/AQ86)*100</f>
        <v>#DIV/0!</v>
      </c>
      <c r="AQ87" s="115"/>
      <c r="AR87" s="115"/>
      <c r="AS87" s="115" t="e">
        <f>(AS86/AT86)*100</f>
        <v>#DIV/0!</v>
      </c>
      <c r="AT87" s="115"/>
      <c r="AU87" s="115"/>
    </row>
    <row r="88" spans="2:47" ht="18" customHeight="1" x14ac:dyDescent="0.25">
      <c r="B88" s="236"/>
      <c r="C88" s="109">
        <v>41</v>
      </c>
      <c r="D88" s="97" t="s">
        <v>127</v>
      </c>
      <c r="E88" s="97" t="s">
        <v>128</v>
      </c>
      <c r="F88" s="97" t="s">
        <v>363</v>
      </c>
      <c r="G88" s="71">
        <v>0.4</v>
      </c>
      <c r="H88" s="183" t="s">
        <v>28</v>
      </c>
      <c r="I88" s="24">
        <v>263</v>
      </c>
      <c r="J88" s="287">
        <v>391</v>
      </c>
      <c r="K88" s="287"/>
      <c r="L88" s="24">
        <v>280</v>
      </c>
      <c r="M88" s="287">
        <v>405</v>
      </c>
      <c r="N88" s="287"/>
      <c r="O88" s="16"/>
      <c r="P88" s="154"/>
      <c r="Q88" s="155"/>
      <c r="R88" s="16"/>
      <c r="S88" s="154"/>
      <c r="T88" s="155"/>
      <c r="U88" s="16"/>
      <c r="V88" s="154"/>
      <c r="W88" s="155"/>
      <c r="X88" s="16"/>
      <c r="Y88" s="154"/>
      <c r="Z88" s="155"/>
      <c r="AA88" s="16"/>
      <c r="AB88" s="154"/>
      <c r="AC88" s="155"/>
      <c r="AD88" s="16"/>
      <c r="AE88" s="154"/>
      <c r="AF88" s="155"/>
      <c r="AG88" s="16"/>
      <c r="AH88" s="154"/>
      <c r="AI88" s="155"/>
      <c r="AJ88" s="16"/>
      <c r="AK88" s="154"/>
      <c r="AL88" s="155"/>
      <c r="AM88" s="16"/>
      <c r="AN88" s="154"/>
      <c r="AO88" s="155"/>
      <c r="AP88" s="16"/>
      <c r="AQ88" s="154"/>
      <c r="AR88" s="155"/>
      <c r="AS88" s="16"/>
      <c r="AT88" s="154"/>
      <c r="AU88" s="155"/>
    </row>
    <row r="89" spans="2:47" ht="18" customHeight="1" x14ac:dyDescent="0.25">
      <c r="B89" s="236"/>
      <c r="C89" s="109"/>
      <c r="D89" s="97"/>
      <c r="E89" s="97"/>
      <c r="F89" s="97"/>
      <c r="G89" s="66"/>
      <c r="H89" s="183"/>
      <c r="I89" s="287">
        <f>I88/J88*100</f>
        <v>67.26342710997443</v>
      </c>
      <c r="J89" s="287"/>
      <c r="K89" s="287"/>
      <c r="L89" s="287">
        <f>L88/M88*100</f>
        <v>69.135802469135797</v>
      </c>
      <c r="M89" s="287"/>
      <c r="N89" s="287"/>
      <c r="O89" s="115" t="e">
        <f>(O88/P88)*100</f>
        <v>#DIV/0!</v>
      </c>
      <c r="P89" s="115"/>
      <c r="Q89" s="115"/>
      <c r="R89" s="115" t="e">
        <f>(R88/S88)*100</f>
        <v>#DIV/0!</v>
      </c>
      <c r="S89" s="115"/>
      <c r="T89" s="115"/>
      <c r="U89" s="115" t="e">
        <f>(U88/V88)*100</f>
        <v>#DIV/0!</v>
      </c>
      <c r="V89" s="115"/>
      <c r="W89" s="115"/>
      <c r="X89" s="115" t="e">
        <f>(X88/Y88)*100</f>
        <v>#DIV/0!</v>
      </c>
      <c r="Y89" s="115"/>
      <c r="Z89" s="115"/>
      <c r="AA89" s="115" t="e">
        <f>(AA88/AB88)*100</f>
        <v>#DIV/0!</v>
      </c>
      <c r="AB89" s="115"/>
      <c r="AC89" s="115"/>
      <c r="AD89" s="115" t="e">
        <f>(AD88/AE88)*100</f>
        <v>#DIV/0!</v>
      </c>
      <c r="AE89" s="115"/>
      <c r="AF89" s="115"/>
      <c r="AG89" s="115" t="e">
        <f>(AG88/AH88)*100</f>
        <v>#DIV/0!</v>
      </c>
      <c r="AH89" s="115"/>
      <c r="AI89" s="115"/>
      <c r="AJ89" s="115" t="e">
        <f>(AJ88/AK88)*100</f>
        <v>#DIV/0!</v>
      </c>
      <c r="AK89" s="115"/>
      <c r="AL89" s="115"/>
      <c r="AM89" s="115" t="e">
        <f>(AM88/AN88)*100</f>
        <v>#DIV/0!</v>
      </c>
      <c r="AN89" s="115"/>
      <c r="AO89" s="115"/>
      <c r="AP89" s="115" t="e">
        <f>(AP88/AQ88)*100</f>
        <v>#DIV/0!</v>
      </c>
      <c r="AQ89" s="115"/>
      <c r="AR89" s="115"/>
      <c r="AS89" s="115" t="e">
        <f>(AS88/AT88)*100</f>
        <v>#DIV/0!</v>
      </c>
      <c r="AT89" s="115"/>
      <c r="AU89" s="115"/>
    </row>
    <row r="90" spans="2:47" ht="18" customHeight="1" x14ac:dyDescent="0.25">
      <c r="B90" s="236"/>
      <c r="C90" s="109">
        <v>42</v>
      </c>
      <c r="D90" s="97" t="s">
        <v>129</v>
      </c>
      <c r="E90" s="97" t="s">
        <v>130</v>
      </c>
      <c r="F90" s="97" t="s">
        <v>364</v>
      </c>
      <c r="G90" s="79">
        <v>0.3</v>
      </c>
      <c r="H90" s="183" t="s">
        <v>28</v>
      </c>
      <c r="I90" s="24">
        <v>199</v>
      </c>
      <c r="J90" s="287">
        <v>263</v>
      </c>
      <c r="K90" s="287"/>
      <c r="L90" s="24">
        <v>176</v>
      </c>
      <c r="M90" s="287">
        <v>280</v>
      </c>
      <c r="N90" s="287"/>
      <c r="O90" s="16"/>
      <c r="P90" s="154"/>
      <c r="Q90" s="155"/>
      <c r="R90" s="16"/>
      <c r="S90" s="154"/>
      <c r="T90" s="155"/>
      <c r="U90" s="16"/>
      <c r="V90" s="154"/>
      <c r="W90" s="155"/>
      <c r="X90" s="16"/>
      <c r="Y90" s="154"/>
      <c r="Z90" s="155"/>
      <c r="AA90" s="16"/>
      <c r="AB90" s="154"/>
      <c r="AC90" s="155"/>
      <c r="AD90" s="16"/>
      <c r="AE90" s="154"/>
      <c r="AF90" s="155"/>
      <c r="AG90" s="16"/>
      <c r="AH90" s="154"/>
      <c r="AI90" s="155"/>
      <c r="AJ90" s="16"/>
      <c r="AK90" s="154"/>
      <c r="AL90" s="155"/>
      <c r="AM90" s="16"/>
      <c r="AN90" s="154"/>
      <c r="AO90" s="155"/>
      <c r="AP90" s="16"/>
      <c r="AQ90" s="154"/>
      <c r="AR90" s="155"/>
      <c r="AS90" s="16"/>
      <c r="AT90" s="154"/>
      <c r="AU90" s="155"/>
    </row>
    <row r="91" spans="2:47" ht="18" customHeight="1" x14ac:dyDescent="0.25">
      <c r="B91" s="236"/>
      <c r="C91" s="109"/>
      <c r="D91" s="97"/>
      <c r="E91" s="97"/>
      <c r="F91" s="97"/>
      <c r="G91" s="77"/>
      <c r="H91" s="183"/>
      <c r="I91" s="287">
        <f>I90/J90*100</f>
        <v>75.665399239543731</v>
      </c>
      <c r="J91" s="287"/>
      <c r="K91" s="287"/>
      <c r="L91" s="287">
        <f>L90/M90*100</f>
        <v>62.857142857142854</v>
      </c>
      <c r="M91" s="287"/>
      <c r="N91" s="287"/>
      <c r="O91" s="115" t="e">
        <f>(O90/P90)*100</f>
        <v>#DIV/0!</v>
      </c>
      <c r="P91" s="115"/>
      <c r="Q91" s="115"/>
      <c r="R91" s="115" t="e">
        <f>(R90/S90)*100</f>
        <v>#DIV/0!</v>
      </c>
      <c r="S91" s="115"/>
      <c r="T91" s="115"/>
      <c r="U91" s="115" t="e">
        <f>(U90/V90)*100</f>
        <v>#DIV/0!</v>
      </c>
      <c r="V91" s="115"/>
      <c r="W91" s="115"/>
      <c r="X91" s="115" t="e">
        <f>(X90/Y90)*100</f>
        <v>#DIV/0!</v>
      </c>
      <c r="Y91" s="115"/>
      <c r="Z91" s="115"/>
      <c r="AA91" s="115" t="e">
        <f>(AA90/AB90)*100</f>
        <v>#DIV/0!</v>
      </c>
      <c r="AB91" s="115"/>
      <c r="AC91" s="115"/>
      <c r="AD91" s="115" t="e">
        <f>(AD90/AE90)*100</f>
        <v>#DIV/0!</v>
      </c>
      <c r="AE91" s="115"/>
      <c r="AF91" s="115"/>
      <c r="AG91" s="115" t="e">
        <f>(AG90/AH90)*100</f>
        <v>#DIV/0!</v>
      </c>
      <c r="AH91" s="115"/>
      <c r="AI91" s="115"/>
      <c r="AJ91" s="115" t="e">
        <f>(AJ90/AK90)*100</f>
        <v>#DIV/0!</v>
      </c>
      <c r="AK91" s="115"/>
      <c r="AL91" s="115"/>
      <c r="AM91" s="115" t="e">
        <f>(AM90/AN90)*100</f>
        <v>#DIV/0!</v>
      </c>
      <c r="AN91" s="115"/>
      <c r="AO91" s="115"/>
      <c r="AP91" s="115" t="e">
        <f>(AP90/AQ90)*100</f>
        <v>#DIV/0!</v>
      </c>
      <c r="AQ91" s="115"/>
      <c r="AR91" s="115"/>
      <c r="AS91" s="115" t="e">
        <f>(AS90/AT90)*100</f>
        <v>#DIV/0!</v>
      </c>
      <c r="AT91" s="115"/>
      <c r="AU91" s="115"/>
    </row>
    <row r="92" spans="2:47" ht="18" customHeight="1" x14ac:dyDescent="0.25">
      <c r="B92" s="236"/>
      <c r="C92" s="109">
        <v>43</v>
      </c>
      <c r="D92" s="97" t="s">
        <v>284</v>
      </c>
      <c r="E92" s="97" t="s">
        <v>285</v>
      </c>
      <c r="F92" s="97" t="s">
        <v>365</v>
      </c>
      <c r="G92" s="77" t="s">
        <v>133</v>
      </c>
      <c r="H92" s="183" t="s">
        <v>28</v>
      </c>
      <c r="I92" s="24">
        <v>4</v>
      </c>
      <c r="J92" s="287">
        <v>51</v>
      </c>
      <c r="K92" s="287"/>
      <c r="L92" s="24">
        <v>17</v>
      </c>
      <c r="M92" s="287">
        <v>96</v>
      </c>
      <c r="N92" s="287"/>
      <c r="O92" s="16"/>
      <c r="P92" s="154"/>
      <c r="Q92" s="155"/>
      <c r="R92" s="16"/>
      <c r="S92" s="154"/>
      <c r="T92" s="155"/>
      <c r="U92" s="16"/>
      <c r="V92" s="154"/>
      <c r="W92" s="155"/>
      <c r="X92" s="16"/>
      <c r="Y92" s="154"/>
      <c r="Z92" s="155"/>
      <c r="AA92" s="16"/>
      <c r="AB92" s="154"/>
      <c r="AC92" s="155"/>
      <c r="AD92" s="16"/>
      <c r="AE92" s="154"/>
      <c r="AF92" s="155"/>
      <c r="AG92" s="16"/>
      <c r="AH92" s="154"/>
      <c r="AI92" s="155"/>
      <c r="AJ92" s="16"/>
      <c r="AK92" s="154"/>
      <c r="AL92" s="155"/>
      <c r="AM92" s="16"/>
      <c r="AN92" s="154"/>
      <c r="AO92" s="155"/>
      <c r="AP92" s="16"/>
      <c r="AQ92" s="154"/>
      <c r="AR92" s="155"/>
      <c r="AS92" s="16"/>
      <c r="AT92" s="154"/>
      <c r="AU92" s="155"/>
    </row>
    <row r="93" spans="2:47" ht="18" customHeight="1" x14ac:dyDescent="0.25">
      <c r="B93" s="236"/>
      <c r="C93" s="109"/>
      <c r="D93" s="97"/>
      <c r="E93" s="97"/>
      <c r="F93" s="97"/>
      <c r="G93" s="77"/>
      <c r="H93" s="183"/>
      <c r="I93" s="287">
        <f>I92/J92*100</f>
        <v>7.8431372549019605</v>
      </c>
      <c r="J93" s="287"/>
      <c r="K93" s="287"/>
      <c r="L93" s="287">
        <f>L92/M92*100</f>
        <v>17.708333333333336</v>
      </c>
      <c r="M93" s="287"/>
      <c r="N93" s="287"/>
      <c r="O93" s="115" t="e">
        <f>(O92/P92)*100</f>
        <v>#DIV/0!</v>
      </c>
      <c r="P93" s="115"/>
      <c r="Q93" s="115"/>
      <c r="R93" s="115" t="e">
        <f>(R92/S92)*100</f>
        <v>#DIV/0!</v>
      </c>
      <c r="S93" s="115"/>
      <c r="T93" s="115"/>
      <c r="U93" s="115" t="e">
        <f>(U92/V92)*100</f>
        <v>#DIV/0!</v>
      </c>
      <c r="V93" s="115"/>
      <c r="W93" s="115"/>
      <c r="X93" s="115" t="e">
        <f>(X92/Y92)*100</f>
        <v>#DIV/0!</v>
      </c>
      <c r="Y93" s="115"/>
      <c r="Z93" s="115"/>
      <c r="AA93" s="115" t="e">
        <f>(AA92/AB92)*100</f>
        <v>#DIV/0!</v>
      </c>
      <c r="AB93" s="115"/>
      <c r="AC93" s="115"/>
      <c r="AD93" s="115" t="e">
        <f>(AD92/AE92)*100</f>
        <v>#DIV/0!</v>
      </c>
      <c r="AE93" s="115"/>
      <c r="AF93" s="115"/>
      <c r="AG93" s="115" t="e">
        <f>(AG92/AH92)*100</f>
        <v>#DIV/0!</v>
      </c>
      <c r="AH93" s="115"/>
      <c r="AI93" s="115"/>
      <c r="AJ93" s="115" t="e">
        <f>(AJ92/AK92)*100</f>
        <v>#DIV/0!</v>
      </c>
      <c r="AK93" s="115"/>
      <c r="AL93" s="115"/>
      <c r="AM93" s="115" t="e">
        <f>(AM92/AN92)*100</f>
        <v>#DIV/0!</v>
      </c>
      <c r="AN93" s="115"/>
      <c r="AO93" s="115"/>
      <c r="AP93" s="115" t="e">
        <f>(AP92/AQ92)*100</f>
        <v>#DIV/0!</v>
      </c>
      <c r="AQ93" s="115"/>
      <c r="AR93" s="115"/>
      <c r="AS93" s="115" t="e">
        <f>(AS92/AT92)*100</f>
        <v>#DIV/0!</v>
      </c>
      <c r="AT93" s="115"/>
      <c r="AU93" s="115"/>
    </row>
    <row r="94" spans="2:47" ht="18" customHeight="1" x14ac:dyDescent="0.25">
      <c r="B94" s="236"/>
      <c r="C94" s="109">
        <v>44</v>
      </c>
      <c r="D94" s="97" t="s">
        <v>134</v>
      </c>
      <c r="E94" s="97" t="s">
        <v>135</v>
      </c>
      <c r="F94" s="97" t="s">
        <v>366</v>
      </c>
      <c r="G94" s="79">
        <v>0.27</v>
      </c>
      <c r="H94" s="183" t="s">
        <v>28</v>
      </c>
      <c r="I94" s="24">
        <v>46</v>
      </c>
      <c r="J94" s="287">
        <v>105</v>
      </c>
      <c r="K94" s="287"/>
      <c r="L94" s="24">
        <v>50</v>
      </c>
      <c r="M94" s="287">
        <v>115</v>
      </c>
      <c r="N94" s="287"/>
      <c r="O94" s="16"/>
      <c r="P94" s="154"/>
      <c r="Q94" s="155"/>
      <c r="R94" s="16"/>
      <c r="S94" s="154"/>
      <c r="T94" s="155"/>
      <c r="U94" s="16"/>
      <c r="V94" s="154"/>
      <c r="W94" s="155"/>
      <c r="X94" s="16"/>
      <c r="Y94" s="154"/>
      <c r="Z94" s="155"/>
      <c r="AA94" s="16"/>
      <c r="AB94" s="154"/>
      <c r="AC94" s="155"/>
      <c r="AD94" s="16"/>
      <c r="AE94" s="154"/>
      <c r="AF94" s="155"/>
      <c r="AG94" s="16"/>
      <c r="AH94" s="154"/>
      <c r="AI94" s="155"/>
      <c r="AJ94" s="16"/>
      <c r="AK94" s="154"/>
      <c r="AL94" s="155"/>
      <c r="AM94" s="16"/>
      <c r="AN94" s="154"/>
      <c r="AO94" s="155"/>
      <c r="AP94" s="16"/>
      <c r="AQ94" s="154"/>
      <c r="AR94" s="155"/>
      <c r="AS94" s="16"/>
      <c r="AT94" s="154"/>
      <c r="AU94" s="155"/>
    </row>
    <row r="95" spans="2:47" ht="18" customHeight="1" x14ac:dyDescent="0.25">
      <c r="B95" s="236"/>
      <c r="C95" s="109"/>
      <c r="D95" s="97"/>
      <c r="E95" s="97"/>
      <c r="F95" s="97"/>
      <c r="G95" s="77"/>
      <c r="H95" s="183"/>
      <c r="I95" s="287">
        <f>I94/J94*100</f>
        <v>43.80952380952381</v>
      </c>
      <c r="J95" s="287"/>
      <c r="K95" s="287"/>
      <c r="L95" s="287">
        <f>L94/M94*100</f>
        <v>43.478260869565219</v>
      </c>
      <c r="M95" s="287"/>
      <c r="N95" s="287"/>
      <c r="O95" s="115" t="e">
        <f>(O94/P94)*100</f>
        <v>#DIV/0!</v>
      </c>
      <c r="P95" s="115"/>
      <c r="Q95" s="115"/>
      <c r="R95" s="115" t="e">
        <f>(R94/S94)*100</f>
        <v>#DIV/0!</v>
      </c>
      <c r="S95" s="115"/>
      <c r="T95" s="115"/>
      <c r="U95" s="115" t="e">
        <f>(U94/V94)*100</f>
        <v>#DIV/0!</v>
      </c>
      <c r="V95" s="115"/>
      <c r="W95" s="115"/>
      <c r="X95" s="115" t="e">
        <f>(X94/Y94)*100</f>
        <v>#DIV/0!</v>
      </c>
      <c r="Y95" s="115"/>
      <c r="Z95" s="115"/>
      <c r="AA95" s="115" t="e">
        <f>(AA94/AB94)*100</f>
        <v>#DIV/0!</v>
      </c>
      <c r="AB95" s="115"/>
      <c r="AC95" s="115"/>
      <c r="AD95" s="115" t="e">
        <f>(AD94/AE94)*100</f>
        <v>#DIV/0!</v>
      </c>
      <c r="AE95" s="115"/>
      <c r="AF95" s="115"/>
      <c r="AG95" s="115" t="e">
        <f>(AG94/AH94)*100</f>
        <v>#DIV/0!</v>
      </c>
      <c r="AH95" s="115"/>
      <c r="AI95" s="115"/>
      <c r="AJ95" s="115" t="e">
        <f>(AJ94/AK94)*100</f>
        <v>#DIV/0!</v>
      </c>
      <c r="AK95" s="115"/>
      <c r="AL95" s="115"/>
      <c r="AM95" s="115" t="e">
        <f>(AM94/AN94)*100</f>
        <v>#DIV/0!</v>
      </c>
      <c r="AN95" s="115"/>
      <c r="AO95" s="115"/>
      <c r="AP95" s="115" t="e">
        <f>(AP94/AQ94)*100</f>
        <v>#DIV/0!</v>
      </c>
      <c r="AQ95" s="115"/>
      <c r="AR95" s="115"/>
      <c r="AS95" s="115" t="e">
        <f>(AS94/AT94)*100</f>
        <v>#DIV/0!</v>
      </c>
      <c r="AT95" s="115"/>
      <c r="AU95" s="115"/>
    </row>
    <row r="96" spans="2:47" ht="18" customHeight="1" x14ac:dyDescent="0.25">
      <c r="B96" s="236"/>
      <c r="C96" s="109">
        <v>45</v>
      </c>
      <c r="D96" s="103" t="s">
        <v>136</v>
      </c>
      <c r="E96" s="103" t="s">
        <v>137</v>
      </c>
      <c r="F96" s="103" t="s">
        <v>367</v>
      </c>
      <c r="G96" s="66" t="s">
        <v>281</v>
      </c>
      <c r="H96" s="214" t="s">
        <v>28</v>
      </c>
      <c r="I96" s="24">
        <v>2</v>
      </c>
      <c r="J96" s="287">
        <v>263</v>
      </c>
      <c r="K96" s="287"/>
      <c r="L96" s="24">
        <v>0</v>
      </c>
      <c r="M96" s="287">
        <v>280</v>
      </c>
      <c r="N96" s="287"/>
      <c r="O96" s="16"/>
      <c r="P96" s="154"/>
      <c r="Q96" s="155"/>
      <c r="R96" s="16"/>
      <c r="S96" s="154"/>
      <c r="T96" s="155"/>
      <c r="U96" s="16"/>
      <c r="V96" s="154"/>
      <c r="W96" s="155"/>
      <c r="X96" s="16"/>
      <c r="Y96" s="154"/>
      <c r="Z96" s="155"/>
      <c r="AA96" s="16"/>
      <c r="AB96" s="154"/>
      <c r="AC96" s="155"/>
      <c r="AD96" s="16"/>
      <c r="AE96" s="154"/>
      <c r="AF96" s="155"/>
      <c r="AG96" s="16"/>
      <c r="AH96" s="154"/>
      <c r="AI96" s="155"/>
      <c r="AJ96" s="16"/>
      <c r="AK96" s="154"/>
      <c r="AL96" s="155"/>
      <c r="AM96" s="16"/>
      <c r="AN96" s="154"/>
      <c r="AO96" s="155"/>
      <c r="AP96" s="16"/>
      <c r="AQ96" s="154"/>
      <c r="AR96" s="155"/>
      <c r="AS96" s="16"/>
      <c r="AT96" s="154"/>
      <c r="AU96" s="155"/>
    </row>
    <row r="97" spans="2:47" ht="18" customHeight="1" x14ac:dyDescent="0.25">
      <c r="B97" s="236"/>
      <c r="C97" s="109"/>
      <c r="D97" s="103"/>
      <c r="E97" s="103"/>
      <c r="F97" s="103"/>
      <c r="G97" s="66"/>
      <c r="H97" s="214"/>
      <c r="I97" s="287">
        <f>I96/J96*100</f>
        <v>0.76045627376425851</v>
      </c>
      <c r="J97" s="287"/>
      <c r="K97" s="287"/>
      <c r="L97" s="287">
        <f>L96/M96*100</f>
        <v>0</v>
      </c>
      <c r="M97" s="287"/>
      <c r="N97" s="287"/>
      <c r="O97" s="115" t="e">
        <f>(O96/P96)*100</f>
        <v>#DIV/0!</v>
      </c>
      <c r="P97" s="115"/>
      <c r="Q97" s="115"/>
      <c r="R97" s="115" t="e">
        <f>(R96/S96)*100</f>
        <v>#DIV/0!</v>
      </c>
      <c r="S97" s="115"/>
      <c r="T97" s="115"/>
      <c r="U97" s="115" t="e">
        <f>(U96/V96)*100</f>
        <v>#DIV/0!</v>
      </c>
      <c r="V97" s="115"/>
      <c r="W97" s="115"/>
      <c r="X97" s="115" t="e">
        <f>(X96/Y96)*100</f>
        <v>#DIV/0!</v>
      </c>
      <c r="Y97" s="115"/>
      <c r="Z97" s="115"/>
      <c r="AA97" s="115" t="e">
        <f>(AA96/AB96)*100</f>
        <v>#DIV/0!</v>
      </c>
      <c r="AB97" s="115"/>
      <c r="AC97" s="115"/>
      <c r="AD97" s="115" t="e">
        <f>(AD96/AE96)*100</f>
        <v>#DIV/0!</v>
      </c>
      <c r="AE97" s="115"/>
      <c r="AF97" s="115"/>
      <c r="AG97" s="115" t="e">
        <f>(AG96/AH96)*100</f>
        <v>#DIV/0!</v>
      </c>
      <c r="AH97" s="115"/>
      <c r="AI97" s="115"/>
      <c r="AJ97" s="115" t="e">
        <f>(AJ96/AK96)*100</f>
        <v>#DIV/0!</v>
      </c>
      <c r="AK97" s="115"/>
      <c r="AL97" s="115"/>
      <c r="AM97" s="115" t="e">
        <f>(AM96/AN96)*100</f>
        <v>#DIV/0!</v>
      </c>
      <c r="AN97" s="115"/>
      <c r="AO97" s="115"/>
      <c r="AP97" s="115" t="e">
        <f>(AP96/AQ96)*100</f>
        <v>#DIV/0!</v>
      </c>
      <c r="AQ97" s="115"/>
      <c r="AR97" s="115"/>
      <c r="AS97" s="115" t="e">
        <f>(AS96/AT96)*100</f>
        <v>#DIV/0!</v>
      </c>
      <c r="AT97" s="115"/>
      <c r="AU97" s="115"/>
    </row>
    <row r="98" spans="2:47" ht="18" customHeight="1" x14ac:dyDescent="0.25">
      <c r="B98" s="236"/>
      <c r="C98" s="109">
        <v>46</v>
      </c>
      <c r="D98" s="103" t="s">
        <v>138</v>
      </c>
      <c r="E98" s="103" t="s">
        <v>139</v>
      </c>
      <c r="F98" s="103" t="s">
        <v>368</v>
      </c>
      <c r="G98" s="66" t="s">
        <v>281</v>
      </c>
      <c r="H98" s="214" t="s">
        <v>28</v>
      </c>
      <c r="I98" s="24">
        <v>0</v>
      </c>
      <c r="J98" s="287">
        <v>263</v>
      </c>
      <c r="K98" s="287"/>
      <c r="L98" s="24">
        <v>0</v>
      </c>
      <c r="M98" s="287">
        <v>280</v>
      </c>
      <c r="N98" s="287"/>
      <c r="O98" s="16"/>
      <c r="P98" s="154"/>
      <c r="Q98" s="155"/>
      <c r="R98" s="16"/>
      <c r="S98" s="154"/>
      <c r="T98" s="155"/>
      <c r="U98" s="16"/>
      <c r="V98" s="154"/>
      <c r="W98" s="155"/>
      <c r="X98" s="16"/>
      <c r="Y98" s="154"/>
      <c r="Z98" s="155"/>
      <c r="AA98" s="16"/>
      <c r="AB98" s="154"/>
      <c r="AC98" s="155"/>
      <c r="AD98" s="16"/>
      <c r="AE98" s="154"/>
      <c r="AF98" s="155"/>
      <c r="AG98" s="16"/>
      <c r="AH98" s="154"/>
      <c r="AI98" s="155"/>
      <c r="AJ98" s="16"/>
      <c r="AK98" s="154"/>
      <c r="AL98" s="155"/>
      <c r="AM98" s="16"/>
      <c r="AN98" s="154"/>
      <c r="AO98" s="155"/>
      <c r="AP98" s="16"/>
      <c r="AQ98" s="154"/>
      <c r="AR98" s="155"/>
      <c r="AS98" s="16"/>
      <c r="AT98" s="154"/>
      <c r="AU98" s="155"/>
    </row>
    <row r="99" spans="2:47" ht="18" customHeight="1" thickBot="1" x14ac:dyDescent="0.3">
      <c r="B99" s="236"/>
      <c r="C99" s="109"/>
      <c r="D99" s="103"/>
      <c r="E99" s="103"/>
      <c r="F99" s="233"/>
      <c r="G99" s="66"/>
      <c r="H99" s="214"/>
      <c r="I99" s="287">
        <f>I98/J98*100</f>
        <v>0</v>
      </c>
      <c r="J99" s="287"/>
      <c r="K99" s="287"/>
      <c r="L99" s="287">
        <f>L98/M98*100</f>
        <v>0</v>
      </c>
      <c r="M99" s="287"/>
      <c r="N99" s="287"/>
      <c r="O99" s="115" t="e">
        <f>(O98/P98)*100</f>
        <v>#DIV/0!</v>
      </c>
      <c r="P99" s="115"/>
      <c r="Q99" s="115"/>
      <c r="R99" s="115" t="e">
        <f>(R98/S98)*100</f>
        <v>#DIV/0!</v>
      </c>
      <c r="S99" s="115"/>
      <c r="T99" s="115"/>
      <c r="U99" s="115" t="e">
        <f>(U98/V98)*100</f>
        <v>#DIV/0!</v>
      </c>
      <c r="V99" s="115"/>
      <c r="W99" s="115"/>
      <c r="X99" s="115" t="e">
        <f>(X98/Y98)*100</f>
        <v>#DIV/0!</v>
      </c>
      <c r="Y99" s="115"/>
      <c r="Z99" s="115"/>
      <c r="AA99" s="115" t="e">
        <f>(AA98/AB98)*100</f>
        <v>#DIV/0!</v>
      </c>
      <c r="AB99" s="115"/>
      <c r="AC99" s="115"/>
      <c r="AD99" s="115" t="e">
        <f>(AD98/AE98)*100</f>
        <v>#DIV/0!</v>
      </c>
      <c r="AE99" s="115"/>
      <c r="AF99" s="115"/>
      <c r="AG99" s="115" t="e">
        <f>(AG98/AH98)*100</f>
        <v>#DIV/0!</v>
      </c>
      <c r="AH99" s="115"/>
      <c r="AI99" s="115"/>
      <c r="AJ99" s="115" t="e">
        <f>(AJ98/AK98)*100</f>
        <v>#DIV/0!</v>
      </c>
      <c r="AK99" s="115"/>
      <c r="AL99" s="115"/>
      <c r="AM99" s="115" t="e">
        <f>(AM98/AN98)*100</f>
        <v>#DIV/0!</v>
      </c>
      <c r="AN99" s="115"/>
      <c r="AO99" s="115"/>
      <c r="AP99" s="115" t="e">
        <f>(AP98/AQ98)*100</f>
        <v>#DIV/0!</v>
      </c>
      <c r="AQ99" s="115"/>
      <c r="AR99" s="115"/>
      <c r="AS99" s="115" t="e">
        <f>(AS98/AT98)*100</f>
        <v>#DIV/0!</v>
      </c>
      <c r="AT99" s="115"/>
      <c r="AU99" s="115"/>
    </row>
    <row r="100" spans="2:47" ht="18" customHeight="1" x14ac:dyDescent="0.25">
      <c r="B100" s="236"/>
      <c r="C100" s="109">
        <v>47</v>
      </c>
      <c r="D100" s="181" t="s">
        <v>140</v>
      </c>
      <c r="E100" s="181" t="s">
        <v>141</v>
      </c>
      <c r="F100" s="231" t="s">
        <v>369</v>
      </c>
      <c r="G100" s="66" t="s">
        <v>281</v>
      </c>
      <c r="H100" s="214" t="s">
        <v>38</v>
      </c>
      <c r="I100" s="24">
        <v>16</v>
      </c>
      <c r="J100" s="287">
        <v>105</v>
      </c>
      <c r="K100" s="287"/>
      <c r="L100" s="24">
        <v>22</v>
      </c>
      <c r="M100" s="287">
        <v>215</v>
      </c>
      <c r="N100" s="287"/>
      <c r="O100" s="16"/>
      <c r="P100" s="154"/>
      <c r="Q100" s="155"/>
      <c r="R100" s="16"/>
      <c r="S100" s="154"/>
      <c r="T100" s="155"/>
      <c r="U100" s="16"/>
      <c r="V100" s="154"/>
      <c r="W100" s="155"/>
      <c r="X100" s="16"/>
      <c r="Y100" s="154"/>
      <c r="Z100" s="155"/>
      <c r="AA100" s="16"/>
      <c r="AB100" s="154"/>
      <c r="AC100" s="155"/>
      <c r="AD100" s="16"/>
      <c r="AE100" s="154"/>
      <c r="AF100" s="155"/>
      <c r="AG100" s="16"/>
      <c r="AH100" s="154"/>
      <c r="AI100" s="155"/>
      <c r="AJ100" s="16"/>
      <c r="AK100" s="154"/>
      <c r="AL100" s="155"/>
      <c r="AM100" s="16"/>
      <c r="AN100" s="154"/>
      <c r="AO100" s="155"/>
      <c r="AP100" s="16"/>
      <c r="AQ100" s="154"/>
      <c r="AR100" s="155"/>
      <c r="AS100" s="16"/>
      <c r="AT100" s="154"/>
      <c r="AU100" s="155"/>
    </row>
    <row r="101" spans="2:47" ht="18" customHeight="1" thickBot="1" x14ac:dyDescent="0.3">
      <c r="B101" s="236"/>
      <c r="C101" s="109"/>
      <c r="D101" s="181"/>
      <c r="E101" s="181"/>
      <c r="F101" s="232"/>
      <c r="G101" s="66"/>
      <c r="H101" s="214"/>
      <c r="I101" s="287">
        <f>I100/J100*100</f>
        <v>15.238095238095239</v>
      </c>
      <c r="J101" s="287"/>
      <c r="K101" s="287"/>
      <c r="L101" s="287">
        <f>L100/M100*100</f>
        <v>10.232558139534884</v>
      </c>
      <c r="M101" s="287"/>
      <c r="N101" s="287"/>
      <c r="O101" s="115" t="e">
        <f>(O100/P100)*100</f>
        <v>#DIV/0!</v>
      </c>
      <c r="P101" s="115"/>
      <c r="Q101" s="115"/>
      <c r="R101" s="115" t="e">
        <f>(R100/S100)*100</f>
        <v>#DIV/0!</v>
      </c>
      <c r="S101" s="115"/>
      <c r="T101" s="115"/>
      <c r="U101" s="115" t="e">
        <f>(U100/V100)*100</f>
        <v>#DIV/0!</v>
      </c>
      <c r="V101" s="115"/>
      <c r="W101" s="115"/>
      <c r="X101" s="115" t="e">
        <f>(X100/Y100)*100</f>
        <v>#DIV/0!</v>
      </c>
      <c r="Y101" s="115"/>
      <c r="Z101" s="115"/>
      <c r="AA101" s="115" t="e">
        <f>(AA100/AB100)*100</f>
        <v>#DIV/0!</v>
      </c>
      <c r="AB101" s="115"/>
      <c r="AC101" s="115"/>
      <c r="AD101" s="115" t="e">
        <f>(AD100/AE100)*100</f>
        <v>#DIV/0!</v>
      </c>
      <c r="AE101" s="115"/>
      <c r="AF101" s="115"/>
      <c r="AG101" s="115" t="e">
        <f>(AG100/AH100)*100</f>
        <v>#DIV/0!</v>
      </c>
      <c r="AH101" s="115"/>
      <c r="AI101" s="115"/>
      <c r="AJ101" s="115" t="e">
        <f>(AJ100/AK100)*100</f>
        <v>#DIV/0!</v>
      </c>
      <c r="AK101" s="115"/>
      <c r="AL101" s="115"/>
      <c r="AM101" s="115" t="e">
        <f>(AM100/AN100)*100</f>
        <v>#DIV/0!</v>
      </c>
      <c r="AN101" s="115"/>
      <c r="AO101" s="115"/>
      <c r="AP101" s="115" t="e">
        <f>(AP100/AQ100)*100</f>
        <v>#DIV/0!</v>
      </c>
      <c r="AQ101" s="115"/>
      <c r="AR101" s="115"/>
      <c r="AS101" s="115" t="e">
        <f>(AS100/AT100)*100</f>
        <v>#DIV/0!</v>
      </c>
      <c r="AT101" s="115"/>
      <c r="AU101" s="115"/>
    </row>
    <row r="102" spans="2:47" ht="18" customHeight="1" x14ac:dyDescent="0.25">
      <c r="B102" s="236"/>
      <c r="C102" s="109">
        <v>48</v>
      </c>
      <c r="D102" s="103" t="s">
        <v>142</v>
      </c>
      <c r="E102" s="103" t="s">
        <v>143</v>
      </c>
      <c r="F102" s="231" t="s">
        <v>370</v>
      </c>
      <c r="G102" s="66" t="s">
        <v>281</v>
      </c>
      <c r="H102" s="214" t="s">
        <v>38</v>
      </c>
      <c r="I102" s="24">
        <v>7</v>
      </c>
      <c r="J102" s="287">
        <v>105</v>
      </c>
      <c r="K102" s="287"/>
      <c r="L102" s="24">
        <v>3</v>
      </c>
      <c r="M102" s="287">
        <v>215</v>
      </c>
      <c r="N102" s="287"/>
      <c r="O102" s="16"/>
      <c r="P102" s="154"/>
      <c r="Q102" s="155"/>
      <c r="R102" s="16"/>
      <c r="S102" s="154"/>
      <c r="T102" s="155"/>
      <c r="U102" s="16"/>
      <c r="V102" s="154"/>
      <c r="W102" s="155"/>
      <c r="X102" s="16"/>
      <c r="Y102" s="154"/>
      <c r="Z102" s="155"/>
      <c r="AA102" s="16"/>
      <c r="AB102" s="154"/>
      <c r="AC102" s="155"/>
      <c r="AD102" s="16"/>
      <c r="AE102" s="154"/>
      <c r="AF102" s="155"/>
      <c r="AG102" s="16"/>
      <c r="AH102" s="154"/>
      <c r="AI102" s="155"/>
      <c r="AJ102" s="16"/>
      <c r="AK102" s="154"/>
      <c r="AL102" s="155"/>
      <c r="AM102" s="16"/>
      <c r="AN102" s="154"/>
      <c r="AO102" s="155"/>
      <c r="AP102" s="16"/>
      <c r="AQ102" s="154"/>
      <c r="AR102" s="155"/>
      <c r="AS102" s="16"/>
      <c r="AT102" s="154"/>
      <c r="AU102" s="155"/>
    </row>
    <row r="103" spans="2:47" ht="18" customHeight="1" x14ac:dyDescent="0.25">
      <c r="B103" s="236"/>
      <c r="C103" s="109"/>
      <c r="D103" s="103"/>
      <c r="E103" s="103"/>
      <c r="F103" s="230"/>
      <c r="G103" s="66"/>
      <c r="H103" s="214"/>
      <c r="I103" s="287">
        <f>I102/J102*100</f>
        <v>6.666666666666667</v>
      </c>
      <c r="J103" s="287"/>
      <c r="K103" s="287"/>
      <c r="L103" s="287">
        <f>L102/M102*100</f>
        <v>1.3953488372093024</v>
      </c>
      <c r="M103" s="287"/>
      <c r="N103" s="287"/>
      <c r="O103" s="115" t="e">
        <f>(O102/P102)*100</f>
        <v>#DIV/0!</v>
      </c>
      <c r="P103" s="115"/>
      <c r="Q103" s="115"/>
      <c r="R103" s="115" t="e">
        <f>(R102/S102)*100</f>
        <v>#DIV/0!</v>
      </c>
      <c r="S103" s="115"/>
      <c r="T103" s="115"/>
      <c r="U103" s="115" t="e">
        <f>(U102/V102)*100</f>
        <v>#DIV/0!</v>
      </c>
      <c r="V103" s="115"/>
      <c r="W103" s="115"/>
      <c r="X103" s="115" t="e">
        <f>(X102/Y102)*100</f>
        <v>#DIV/0!</v>
      </c>
      <c r="Y103" s="115"/>
      <c r="Z103" s="115"/>
      <c r="AA103" s="115" t="e">
        <f>(AA102/AB102)*100</f>
        <v>#DIV/0!</v>
      </c>
      <c r="AB103" s="115"/>
      <c r="AC103" s="115"/>
      <c r="AD103" s="115" t="e">
        <f>(AD102/AE102)*100</f>
        <v>#DIV/0!</v>
      </c>
      <c r="AE103" s="115"/>
      <c r="AF103" s="115"/>
      <c r="AG103" s="115" t="e">
        <f>(AG102/AH102)*100</f>
        <v>#DIV/0!</v>
      </c>
      <c r="AH103" s="115"/>
      <c r="AI103" s="115"/>
      <c r="AJ103" s="115" t="e">
        <f>(AJ102/AK102)*100</f>
        <v>#DIV/0!</v>
      </c>
      <c r="AK103" s="115"/>
      <c r="AL103" s="115"/>
      <c r="AM103" s="115" t="e">
        <f>(AM102/AN102)*100</f>
        <v>#DIV/0!</v>
      </c>
      <c r="AN103" s="115"/>
      <c r="AO103" s="115"/>
      <c r="AP103" s="115" t="e">
        <f>(AP102/AQ102)*100</f>
        <v>#DIV/0!</v>
      </c>
      <c r="AQ103" s="115"/>
      <c r="AR103" s="115"/>
      <c r="AS103" s="115" t="e">
        <f>(AS102/AT102)*100</f>
        <v>#DIV/0!</v>
      </c>
      <c r="AT103" s="115"/>
      <c r="AU103" s="115"/>
    </row>
    <row r="104" spans="2:47" ht="18" customHeight="1" x14ac:dyDescent="0.25">
      <c r="B104" s="236"/>
      <c r="C104" s="109">
        <v>49</v>
      </c>
      <c r="D104" s="103" t="s">
        <v>144</v>
      </c>
      <c r="E104" s="103" t="s">
        <v>145</v>
      </c>
      <c r="F104" s="103" t="s">
        <v>371</v>
      </c>
      <c r="G104" s="66" t="s">
        <v>133</v>
      </c>
      <c r="H104" s="214" t="s">
        <v>28</v>
      </c>
      <c r="I104" s="24">
        <v>0</v>
      </c>
      <c r="J104" s="287">
        <v>263</v>
      </c>
      <c r="K104" s="287"/>
      <c r="L104" s="24">
        <v>0</v>
      </c>
      <c r="M104" s="287">
        <v>280</v>
      </c>
      <c r="N104" s="287"/>
      <c r="O104" s="16"/>
      <c r="P104" s="154"/>
      <c r="Q104" s="155"/>
      <c r="R104" s="16"/>
      <c r="S104" s="154"/>
      <c r="T104" s="155"/>
      <c r="U104" s="16"/>
      <c r="V104" s="154"/>
      <c r="W104" s="155"/>
      <c r="X104" s="16"/>
      <c r="Y104" s="154"/>
      <c r="Z104" s="155"/>
      <c r="AA104" s="16"/>
      <c r="AB104" s="154"/>
      <c r="AC104" s="155"/>
      <c r="AD104" s="16"/>
      <c r="AE104" s="154"/>
      <c r="AF104" s="155"/>
      <c r="AG104" s="16"/>
      <c r="AH104" s="154"/>
      <c r="AI104" s="155"/>
      <c r="AJ104" s="16"/>
      <c r="AK104" s="154"/>
      <c r="AL104" s="155"/>
      <c r="AM104" s="16"/>
      <c r="AN104" s="154"/>
      <c r="AO104" s="155"/>
      <c r="AP104" s="16"/>
      <c r="AQ104" s="154"/>
      <c r="AR104" s="155"/>
      <c r="AS104" s="16"/>
      <c r="AT104" s="154"/>
      <c r="AU104" s="155"/>
    </row>
    <row r="105" spans="2:47" ht="18" customHeight="1" x14ac:dyDescent="0.25">
      <c r="B105" s="236"/>
      <c r="C105" s="109"/>
      <c r="D105" s="103"/>
      <c r="E105" s="103"/>
      <c r="F105" s="103"/>
      <c r="G105" s="66"/>
      <c r="H105" s="214"/>
      <c r="I105" s="287">
        <f>I104/J104*100</f>
        <v>0</v>
      </c>
      <c r="J105" s="287"/>
      <c r="K105" s="287"/>
      <c r="L105" s="287">
        <f>L104/M104*100</f>
        <v>0</v>
      </c>
      <c r="M105" s="287"/>
      <c r="N105" s="287"/>
      <c r="O105" s="115" t="e">
        <f>(O104/P104)*100</f>
        <v>#DIV/0!</v>
      </c>
      <c r="P105" s="115"/>
      <c r="Q105" s="115"/>
      <c r="R105" s="115" t="e">
        <f>(R104/S104)*100</f>
        <v>#DIV/0!</v>
      </c>
      <c r="S105" s="115"/>
      <c r="T105" s="115"/>
      <c r="U105" s="115" t="e">
        <f>(U104/V104)*100</f>
        <v>#DIV/0!</v>
      </c>
      <c r="V105" s="115"/>
      <c r="W105" s="115"/>
      <c r="X105" s="115" t="e">
        <f>(X104/Y104)*100</f>
        <v>#DIV/0!</v>
      </c>
      <c r="Y105" s="115"/>
      <c r="Z105" s="115"/>
      <c r="AA105" s="115" t="e">
        <f>(AA104/AB104)*100</f>
        <v>#DIV/0!</v>
      </c>
      <c r="AB105" s="115"/>
      <c r="AC105" s="115"/>
      <c r="AD105" s="115" t="e">
        <f>(AD104/AE104)*100</f>
        <v>#DIV/0!</v>
      </c>
      <c r="AE105" s="115"/>
      <c r="AF105" s="115"/>
      <c r="AG105" s="115" t="e">
        <f>(AG104/AH104)*100</f>
        <v>#DIV/0!</v>
      </c>
      <c r="AH105" s="115"/>
      <c r="AI105" s="115"/>
      <c r="AJ105" s="115" t="e">
        <f>(AJ104/AK104)*100</f>
        <v>#DIV/0!</v>
      </c>
      <c r="AK105" s="115"/>
      <c r="AL105" s="115"/>
      <c r="AM105" s="115" t="e">
        <f>(AM104/AN104)*100</f>
        <v>#DIV/0!</v>
      </c>
      <c r="AN105" s="115"/>
      <c r="AO105" s="115"/>
      <c r="AP105" s="115" t="e">
        <f>(AP104/AQ104)*100</f>
        <v>#DIV/0!</v>
      </c>
      <c r="AQ105" s="115"/>
      <c r="AR105" s="115"/>
      <c r="AS105" s="115" t="e">
        <f>(AS104/AT104)*100</f>
        <v>#DIV/0!</v>
      </c>
      <c r="AT105" s="115"/>
      <c r="AU105" s="115"/>
    </row>
    <row r="106" spans="2:47" ht="18" customHeight="1" x14ac:dyDescent="0.25">
      <c r="B106" s="236"/>
      <c r="C106" s="109">
        <v>50</v>
      </c>
      <c r="D106" s="103" t="s">
        <v>146</v>
      </c>
      <c r="E106" s="103" t="s">
        <v>147</v>
      </c>
      <c r="F106" s="230" t="s">
        <v>372</v>
      </c>
      <c r="G106" s="66" t="s">
        <v>27</v>
      </c>
      <c r="H106" s="214" t="s">
        <v>28</v>
      </c>
      <c r="I106" s="24">
        <v>0</v>
      </c>
      <c r="J106" s="287">
        <v>263</v>
      </c>
      <c r="K106" s="287"/>
      <c r="L106" s="24">
        <v>0</v>
      </c>
      <c r="M106" s="287">
        <v>280</v>
      </c>
      <c r="N106" s="287"/>
      <c r="O106" s="16"/>
      <c r="P106" s="154"/>
      <c r="Q106" s="155"/>
      <c r="R106" s="16"/>
      <c r="S106" s="154"/>
      <c r="T106" s="155"/>
      <c r="U106" s="16"/>
      <c r="V106" s="154"/>
      <c r="W106" s="155"/>
      <c r="X106" s="16"/>
      <c r="Y106" s="154"/>
      <c r="Z106" s="155"/>
      <c r="AA106" s="16"/>
      <c r="AB106" s="154"/>
      <c r="AC106" s="155"/>
      <c r="AD106" s="16"/>
      <c r="AE106" s="154"/>
      <c r="AF106" s="155"/>
      <c r="AG106" s="16"/>
      <c r="AH106" s="154"/>
      <c r="AI106" s="155"/>
      <c r="AJ106" s="16"/>
      <c r="AK106" s="154"/>
      <c r="AL106" s="155"/>
      <c r="AM106" s="16"/>
      <c r="AN106" s="154"/>
      <c r="AO106" s="155"/>
      <c r="AP106" s="16"/>
      <c r="AQ106" s="154"/>
      <c r="AR106" s="155"/>
      <c r="AS106" s="16"/>
      <c r="AT106" s="154"/>
      <c r="AU106" s="155"/>
    </row>
    <row r="107" spans="2:47" ht="18" customHeight="1" thickBot="1" x14ac:dyDescent="0.3">
      <c r="B107" s="236"/>
      <c r="C107" s="109"/>
      <c r="D107" s="103"/>
      <c r="E107" s="103"/>
      <c r="F107" s="230"/>
      <c r="G107" s="66"/>
      <c r="H107" s="214"/>
      <c r="I107" s="287">
        <f>I106/J106*100</f>
        <v>0</v>
      </c>
      <c r="J107" s="287"/>
      <c r="K107" s="287"/>
      <c r="L107" s="287">
        <f>L106/M106*100</f>
        <v>0</v>
      </c>
      <c r="M107" s="287"/>
      <c r="N107" s="287"/>
      <c r="O107" s="115" t="e">
        <f>(O106/P106)*100</f>
        <v>#DIV/0!</v>
      </c>
      <c r="P107" s="115"/>
      <c r="Q107" s="115"/>
      <c r="R107" s="115" t="e">
        <f>(R106/S106)*100</f>
        <v>#DIV/0!</v>
      </c>
      <c r="S107" s="115"/>
      <c r="T107" s="115"/>
      <c r="U107" s="115" t="e">
        <f>(U106/V106)*100</f>
        <v>#DIV/0!</v>
      </c>
      <c r="V107" s="115"/>
      <c r="W107" s="115"/>
      <c r="X107" s="115" t="e">
        <f>(X106/Y106)*100</f>
        <v>#DIV/0!</v>
      </c>
      <c r="Y107" s="115"/>
      <c r="Z107" s="115"/>
      <c r="AA107" s="115" t="e">
        <f>(AA106/AB106)*100</f>
        <v>#DIV/0!</v>
      </c>
      <c r="AB107" s="115"/>
      <c r="AC107" s="115"/>
      <c r="AD107" s="115" t="e">
        <f>(AD106/AE106)*100</f>
        <v>#DIV/0!</v>
      </c>
      <c r="AE107" s="115"/>
      <c r="AF107" s="115"/>
      <c r="AG107" s="115" t="e">
        <f>(AG106/AH106)*100</f>
        <v>#DIV/0!</v>
      </c>
      <c r="AH107" s="115"/>
      <c r="AI107" s="115"/>
      <c r="AJ107" s="115" t="e">
        <f>(AJ106/AK106)*100</f>
        <v>#DIV/0!</v>
      </c>
      <c r="AK107" s="115"/>
      <c r="AL107" s="115"/>
      <c r="AM107" s="115" t="e">
        <f>(AM106/AN106)*100</f>
        <v>#DIV/0!</v>
      </c>
      <c r="AN107" s="115"/>
      <c r="AO107" s="115"/>
      <c r="AP107" s="115" t="e">
        <f>(AP106/AQ106)*100</f>
        <v>#DIV/0!</v>
      </c>
      <c r="AQ107" s="115"/>
      <c r="AR107" s="115"/>
      <c r="AS107" s="115" t="e">
        <f>(AS106/AT106)*100</f>
        <v>#DIV/0!</v>
      </c>
      <c r="AT107" s="115"/>
      <c r="AU107" s="115"/>
    </row>
    <row r="108" spans="2:47" ht="18" customHeight="1" x14ac:dyDescent="0.25">
      <c r="B108" s="223" t="s">
        <v>277</v>
      </c>
      <c r="C108" s="109">
        <v>51</v>
      </c>
      <c r="D108" s="103" t="s">
        <v>262</v>
      </c>
      <c r="E108" s="103" t="s">
        <v>263</v>
      </c>
      <c r="F108" s="228" t="s">
        <v>373</v>
      </c>
      <c r="G108" s="66" t="s">
        <v>281</v>
      </c>
      <c r="H108" s="214" t="s">
        <v>28</v>
      </c>
      <c r="I108" s="24">
        <v>1</v>
      </c>
      <c r="J108" s="287">
        <v>104</v>
      </c>
      <c r="K108" s="287"/>
      <c r="L108" s="24">
        <v>0</v>
      </c>
      <c r="M108" s="287">
        <v>92</v>
      </c>
      <c r="N108" s="287"/>
      <c r="O108" s="16"/>
      <c r="P108" s="154"/>
      <c r="Q108" s="155"/>
      <c r="R108" s="16"/>
      <c r="S108" s="154"/>
      <c r="T108" s="155"/>
      <c r="U108" s="16"/>
      <c r="V108" s="154"/>
      <c r="W108" s="155"/>
      <c r="X108" s="16"/>
      <c r="Y108" s="154"/>
      <c r="Z108" s="155"/>
      <c r="AA108" s="16"/>
      <c r="AB108" s="154"/>
      <c r="AC108" s="155"/>
      <c r="AD108" s="16"/>
      <c r="AE108" s="154"/>
      <c r="AF108" s="155"/>
      <c r="AG108" s="16"/>
      <c r="AH108" s="154"/>
      <c r="AI108" s="155"/>
      <c r="AJ108" s="16"/>
      <c r="AK108" s="154"/>
      <c r="AL108" s="155"/>
      <c r="AM108" s="16"/>
      <c r="AN108" s="154"/>
      <c r="AO108" s="155"/>
      <c r="AP108" s="16"/>
      <c r="AQ108" s="154"/>
      <c r="AR108" s="155"/>
      <c r="AS108" s="16"/>
      <c r="AT108" s="154"/>
      <c r="AU108" s="155"/>
    </row>
    <row r="109" spans="2:47" ht="18" customHeight="1" x14ac:dyDescent="0.25">
      <c r="B109" s="224"/>
      <c r="C109" s="109"/>
      <c r="D109" s="103"/>
      <c r="E109" s="103"/>
      <c r="F109" s="229"/>
      <c r="G109" s="66"/>
      <c r="H109" s="214"/>
      <c r="I109" s="287">
        <f>I108/J108*100</f>
        <v>0.96153846153846156</v>
      </c>
      <c r="J109" s="287"/>
      <c r="K109" s="287"/>
      <c r="L109" s="287">
        <f>L108/M108*100</f>
        <v>0</v>
      </c>
      <c r="M109" s="287"/>
      <c r="N109" s="287"/>
      <c r="O109" s="115" t="e">
        <f>(O108/P108)*100</f>
        <v>#DIV/0!</v>
      </c>
      <c r="P109" s="115"/>
      <c r="Q109" s="115"/>
      <c r="R109" s="115" t="e">
        <f>(R108/S108)*100</f>
        <v>#DIV/0!</v>
      </c>
      <c r="S109" s="115"/>
      <c r="T109" s="115"/>
      <c r="U109" s="115" t="e">
        <f>(U108/V108)*100</f>
        <v>#DIV/0!</v>
      </c>
      <c r="V109" s="115"/>
      <c r="W109" s="115"/>
      <c r="X109" s="115" t="e">
        <f>(X108/Y108)*100</f>
        <v>#DIV/0!</v>
      </c>
      <c r="Y109" s="115"/>
      <c r="Z109" s="115"/>
      <c r="AA109" s="115" t="e">
        <f>(AA108/AB108)*100</f>
        <v>#DIV/0!</v>
      </c>
      <c r="AB109" s="115"/>
      <c r="AC109" s="115"/>
      <c r="AD109" s="115" t="e">
        <f>(AD108/AE108)*100</f>
        <v>#DIV/0!</v>
      </c>
      <c r="AE109" s="115"/>
      <c r="AF109" s="115"/>
      <c r="AG109" s="115" t="e">
        <f>(AG108/AH108)*100</f>
        <v>#DIV/0!</v>
      </c>
      <c r="AH109" s="115"/>
      <c r="AI109" s="115"/>
      <c r="AJ109" s="115" t="e">
        <f>(AJ108/AK108)*100</f>
        <v>#DIV/0!</v>
      </c>
      <c r="AK109" s="115"/>
      <c r="AL109" s="115"/>
      <c r="AM109" s="115" t="e">
        <f>(AM108/AN108)*100</f>
        <v>#DIV/0!</v>
      </c>
      <c r="AN109" s="115"/>
      <c r="AO109" s="115"/>
      <c r="AP109" s="115" t="e">
        <f>(AP108/AQ108)*100</f>
        <v>#DIV/0!</v>
      </c>
      <c r="AQ109" s="115"/>
      <c r="AR109" s="115"/>
      <c r="AS109" s="115" t="e">
        <f>(AS108/AT108)*100</f>
        <v>#DIV/0!</v>
      </c>
      <c r="AT109" s="115"/>
      <c r="AU109" s="115"/>
    </row>
    <row r="110" spans="2:47" ht="18" customHeight="1" x14ac:dyDescent="0.25">
      <c r="B110" s="224"/>
      <c r="C110" s="109">
        <v>52</v>
      </c>
      <c r="D110" s="103" t="s">
        <v>264</v>
      </c>
      <c r="E110" s="103" t="s">
        <v>265</v>
      </c>
      <c r="F110" s="226" t="s">
        <v>374</v>
      </c>
      <c r="G110" s="71">
        <v>1</v>
      </c>
      <c r="H110" s="214" t="s">
        <v>28</v>
      </c>
      <c r="I110" s="24">
        <v>0</v>
      </c>
      <c r="J110" s="287">
        <v>104</v>
      </c>
      <c r="K110" s="287"/>
      <c r="L110" s="24">
        <v>0</v>
      </c>
      <c r="M110" s="287">
        <v>92</v>
      </c>
      <c r="N110" s="287"/>
      <c r="O110" s="16"/>
      <c r="P110" s="154"/>
      <c r="Q110" s="155"/>
      <c r="R110" s="16"/>
      <c r="S110" s="154"/>
      <c r="T110" s="155"/>
      <c r="U110" s="16"/>
      <c r="V110" s="154"/>
      <c r="W110" s="155"/>
      <c r="X110" s="16"/>
      <c r="Y110" s="154"/>
      <c r="Z110" s="155"/>
      <c r="AA110" s="16"/>
      <c r="AB110" s="154"/>
      <c r="AC110" s="155"/>
      <c r="AD110" s="16"/>
      <c r="AE110" s="154"/>
      <c r="AF110" s="155"/>
      <c r="AG110" s="16"/>
      <c r="AH110" s="154"/>
      <c r="AI110" s="155"/>
      <c r="AJ110" s="16"/>
      <c r="AK110" s="154"/>
      <c r="AL110" s="155"/>
      <c r="AM110" s="16"/>
      <c r="AN110" s="154"/>
      <c r="AO110" s="155"/>
      <c r="AP110" s="16"/>
      <c r="AQ110" s="154"/>
      <c r="AR110" s="155"/>
      <c r="AS110" s="16"/>
      <c r="AT110" s="154"/>
      <c r="AU110" s="155"/>
    </row>
    <row r="111" spans="2:47" ht="18" customHeight="1" x14ac:dyDescent="0.25">
      <c r="B111" s="224"/>
      <c r="C111" s="109"/>
      <c r="D111" s="103"/>
      <c r="E111" s="103"/>
      <c r="F111" s="227"/>
      <c r="G111" s="66"/>
      <c r="H111" s="214"/>
      <c r="I111" s="287">
        <f>I110/J110*100</f>
        <v>0</v>
      </c>
      <c r="J111" s="287"/>
      <c r="K111" s="287"/>
      <c r="L111" s="287">
        <f>L110/M110*100</f>
        <v>0</v>
      </c>
      <c r="M111" s="287"/>
      <c r="N111" s="287"/>
      <c r="O111" s="115" t="e">
        <f>(O110/P110)*100</f>
        <v>#DIV/0!</v>
      </c>
      <c r="P111" s="115"/>
      <c r="Q111" s="115"/>
      <c r="R111" s="115" t="e">
        <f>(R110/S110)*100</f>
        <v>#DIV/0!</v>
      </c>
      <c r="S111" s="115"/>
      <c r="T111" s="115"/>
      <c r="U111" s="115" t="e">
        <f>(U110/V110)*100</f>
        <v>#DIV/0!</v>
      </c>
      <c r="V111" s="115"/>
      <c r="W111" s="115"/>
      <c r="X111" s="115" t="e">
        <f>(X110/Y110)*100</f>
        <v>#DIV/0!</v>
      </c>
      <c r="Y111" s="115"/>
      <c r="Z111" s="115"/>
      <c r="AA111" s="115" t="e">
        <f>(AA110/AB110)*100</f>
        <v>#DIV/0!</v>
      </c>
      <c r="AB111" s="115"/>
      <c r="AC111" s="115"/>
      <c r="AD111" s="115" t="e">
        <f>(AD110/AE110)*100</f>
        <v>#DIV/0!</v>
      </c>
      <c r="AE111" s="115"/>
      <c r="AF111" s="115"/>
      <c r="AG111" s="115" t="e">
        <f>(AG110/AH110)*100</f>
        <v>#DIV/0!</v>
      </c>
      <c r="AH111" s="115"/>
      <c r="AI111" s="115"/>
      <c r="AJ111" s="115" t="e">
        <f>(AJ110/AK110)*100</f>
        <v>#DIV/0!</v>
      </c>
      <c r="AK111" s="115"/>
      <c r="AL111" s="115"/>
      <c r="AM111" s="115" t="e">
        <f>(AM110/AN110)*100</f>
        <v>#DIV/0!</v>
      </c>
      <c r="AN111" s="115"/>
      <c r="AO111" s="115"/>
      <c r="AP111" s="115" t="e">
        <f>(AP110/AQ110)*100</f>
        <v>#DIV/0!</v>
      </c>
      <c r="AQ111" s="115"/>
      <c r="AR111" s="115"/>
      <c r="AS111" s="115" t="e">
        <f>(AS110/AT110)*100</f>
        <v>#DIV/0!</v>
      </c>
      <c r="AT111" s="115"/>
      <c r="AU111" s="115"/>
    </row>
    <row r="112" spans="2:47" ht="18" customHeight="1" x14ac:dyDescent="0.25">
      <c r="B112" s="224"/>
      <c r="C112" s="109">
        <v>53</v>
      </c>
      <c r="D112" s="103" t="s">
        <v>266</v>
      </c>
      <c r="E112" s="103" t="s">
        <v>267</v>
      </c>
      <c r="F112" s="226" t="s">
        <v>375</v>
      </c>
      <c r="G112" s="66" t="s">
        <v>281</v>
      </c>
      <c r="H112" s="214" t="s">
        <v>28</v>
      </c>
      <c r="I112" s="24">
        <v>0</v>
      </c>
      <c r="J112" s="287">
        <v>104</v>
      </c>
      <c r="K112" s="287"/>
      <c r="L112" s="24">
        <v>0</v>
      </c>
      <c r="M112" s="287">
        <v>92</v>
      </c>
      <c r="N112" s="287"/>
      <c r="O112" s="16"/>
      <c r="P112" s="154"/>
      <c r="Q112" s="155"/>
      <c r="R112" s="16"/>
      <c r="S112" s="154"/>
      <c r="T112" s="155"/>
      <c r="U112" s="16"/>
      <c r="V112" s="154"/>
      <c r="W112" s="155"/>
      <c r="X112" s="16"/>
      <c r="Y112" s="154"/>
      <c r="Z112" s="155"/>
      <c r="AA112" s="16"/>
      <c r="AB112" s="154"/>
      <c r="AC112" s="155"/>
      <c r="AD112" s="16"/>
      <c r="AE112" s="154"/>
      <c r="AF112" s="155"/>
      <c r="AG112" s="16"/>
      <c r="AH112" s="154"/>
      <c r="AI112" s="155"/>
      <c r="AJ112" s="16"/>
      <c r="AK112" s="154"/>
      <c r="AL112" s="155"/>
      <c r="AM112" s="16"/>
      <c r="AN112" s="154"/>
      <c r="AO112" s="155"/>
      <c r="AP112" s="16"/>
      <c r="AQ112" s="154"/>
      <c r="AR112" s="155"/>
      <c r="AS112" s="16"/>
      <c r="AT112" s="154"/>
      <c r="AU112" s="155"/>
    </row>
    <row r="113" spans="2:47" ht="18" customHeight="1" x14ac:dyDescent="0.25">
      <c r="B113" s="224"/>
      <c r="C113" s="109"/>
      <c r="D113" s="103"/>
      <c r="E113" s="103"/>
      <c r="F113" s="227"/>
      <c r="G113" s="66"/>
      <c r="H113" s="214"/>
      <c r="I113" s="287">
        <f>I112/J112*100</f>
        <v>0</v>
      </c>
      <c r="J113" s="287"/>
      <c r="K113" s="287"/>
      <c r="L113" s="287">
        <f>L112/M112*100</f>
        <v>0</v>
      </c>
      <c r="M113" s="287"/>
      <c r="N113" s="287"/>
      <c r="O113" s="115" t="e">
        <f>(O112/P112)*100</f>
        <v>#DIV/0!</v>
      </c>
      <c r="P113" s="115"/>
      <c r="Q113" s="115"/>
      <c r="R113" s="115" t="e">
        <f>(R112/S112)*100</f>
        <v>#DIV/0!</v>
      </c>
      <c r="S113" s="115"/>
      <c r="T113" s="115"/>
      <c r="U113" s="115" t="e">
        <f>(U112/V112)*100</f>
        <v>#DIV/0!</v>
      </c>
      <c r="V113" s="115"/>
      <c r="W113" s="115"/>
      <c r="X113" s="115" t="e">
        <f>(X112/Y112)*100</f>
        <v>#DIV/0!</v>
      </c>
      <c r="Y113" s="115"/>
      <c r="Z113" s="115"/>
      <c r="AA113" s="115" t="e">
        <f>(AA112/AB112)*100</f>
        <v>#DIV/0!</v>
      </c>
      <c r="AB113" s="115"/>
      <c r="AC113" s="115"/>
      <c r="AD113" s="115" t="e">
        <f>(AD112/AE112)*100</f>
        <v>#DIV/0!</v>
      </c>
      <c r="AE113" s="115"/>
      <c r="AF113" s="115"/>
      <c r="AG113" s="115" t="e">
        <f>(AG112/AH112)*100</f>
        <v>#DIV/0!</v>
      </c>
      <c r="AH113" s="115"/>
      <c r="AI113" s="115"/>
      <c r="AJ113" s="115" t="e">
        <f>(AJ112/AK112)*100</f>
        <v>#DIV/0!</v>
      </c>
      <c r="AK113" s="115"/>
      <c r="AL113" s="115"/>
      <c r="AM113" s="115" t="e">
        <f>(AM112/AN112)*100</f>
        <v>#DIV/0!</v>
      </c>
      <c r="AN113" s="115"/>
      <c r="AO113" s="115"/>
      <c r="AP113" s="115" t="e">
        <f>(AP112/AQ112)*100</f>
        <v>#DIV/0!</v>
      </c>
      <c r="AQ113" s="115"/>
      <c r="AR113" s="115"/>
      <c r="AS113" s="115" t="e">
        <f>(AS112/AT112)*100</f>
        <v>#DIV/0!</v>
      </c>
      <c r="AT113" s="115"/>
      <c r="AU113" s="115"/>
    </row>
    <row r="114" spans="2:47" ht="18" customHeight="1" x14ac:dyDescent="0.25">
      <c r="B114" s="224"/>
      <c r="C114" s="109">
        <v>54</v>
      </c>
      <c r="D114" s="103" t="s">
        <v>268</v>
      </c>
      <c r="E114" s="103" t="s">
        <v>269</v>
      </c>
      <c r="F114" s="226" t="s">
        <v>376</v>
      </c>
      <c r="G114" s="66" t="s">
        <v>45</v>
      </c>
      <c r="H114" s="214" t="s">
        <v>28</v>
      </c>
      <c r="I114" s="24">
        <v>2</v>
      </c>
      <c r="J114" s="287">
        <v>104</v>
      </c>
      <c r="K114" s="287"/>
      <c r="L114" s="24">
        <v>1</v>
      </c>
      <c r="M114" s="287">
        <v>92</v>
      </c>
      <c r="N114" s="287"/>
      <c r="O114" s="16"/>
      <c r="P114" s="154"/>
      <c r="Q114" s="155"/>
      <c r="R114" s="16"/>
      <c r="S114" s="154"/>
      <c r="T114" s="155"/>
      <c r="U114" s="16"/>
      <c r="V114" s="154"/>
      <c r="W114" s="155"/>
      <c r="X114" s="16"/>
      <c r="Y114" s="154"/>
      <c r="Z114" s="155"/>
      <c r="AA114" s="16"/>
      <c r="AB114" s="154"/>
      <c r="AC114" s="155"/>
      <c r="AD114" s="16"/>
      <c r="AE114" s="154"/>
      <c r="AF114" s="155"/>
      <c r="AG114" s="16"/>
      <c r="AH114" s="154"/>
      <c r="AI114" s="155"/>
      <c r="AJ114" s="16"/>
      <c r="AK114" s="154"/>
      <c r="AL114" s="155"/>
      <c r="AM114" s="16"/>
      <c r="AN114" s="154"/>
      <c r="AO114" s="155"/>
      <c r="AP114" s="16"/>
      <c r="AQ114" s="154"/>
      <c r="AR114" s="155"/>
      <c r="AS114" s="16"/>
      <c r="AT114" s="154"/>
      <c r="AU114" s="155"/>
    </row>
    <row r="115" spans="2:47" ht="18" customHeight="1" x14ac:dyDescent="0.25">
      <c r="B115" s="224"/>
      <c r="C115" s="109"/>
      <c r="D115" s="103"/>
      <c r="E115" s="103"/>
      <c r="F115" s="227"/>
      <c r="G115" s="66"/>
      <c r="H115" s="214"/>
      <c r="I115" s="287">
        <f>I114/J114*100</f>
        <v>1.9230769230769231</v>
      </c>
      <c r="J115" s="287"/>
      <c r="K115" s="287"/>
      <c r="L115" s="287">
        <f>L114/M114*100</f>
        <v>1.0869565217391304</v>
      </c>
      <c r="M115" s="287"/>
      <c r="N115" s="287"/>
      <c r="O115" s="115" t="e">
        <f>(O114/P114)*100</f>
        <v>#DIV/0!</v>
      </c>
      <c r="P115" s="115"/>
      <c r="Q115" s="115"/>
      <c r="R115" s="115" t="e">
        <f>(R114/S114)*100</f>
        <v>#DIV/0!</v>
      </c>
      <c r="S115" s="115"/>
      <c r="T115" s="115"/>
      <c r="U115" s="115" t="e">
        <f>(U114/V114)*100</f>
        <v>#DIV/0!</v>
      </c>
      <c r="V115" s="115"/>
      <c r="W115" s="115"/>
      <c r="X115" s="115" t="e">
        <f>(X114/Y114)*100</f>
        <v>#DIV/0!</v>
      </c>
      <c r="Y115" s="115"/>
      <c r="Z115" s="115"/>
      <c r="AA115" s="115" t="e">
        <f>(AA114/AB114)*100</f>
        <v>#DIV/0!</v>
      </c>
      <c r="AB115" s="115"/>
      <c r="AC115" s="115"/>
      <c r="AD115" s="115" t="e">
        <f>(AD114/AE114)*100</f>
        <v>#DIV/0!</v>
      </c>
      <c r="AE115" s="115"/>
      <c r="AF115" s="115"/>
      <c r="AG115" s="115" t="e">
        <f>(AG114/AH114)*100</f>
        <v>#DIV/0!</v>
      </c>
      <c r="AH115" s="115"/>
      <c r="AI115" s="115"/>
      <c r="AJ115" s="115" t="e">
        <f>(AJ114/AK114)*100</f>
        <v>#DIV/0!</v>
      </c>
      <c r="AK115" s="115"/>
      <c r="AL115" s="115"/>
      <c r="AM115" s="115" t="e">
        <f>(AM114/AN114)*100</f>
        <v>#DIV/0!</v>
      </c>
      <c r="AN115" s="115"/>
      <c r="AO115" s="115"/>
      <c r="AP115" s="115" t="e">
        <f>(AP114/AQ114)*100</f>
        <v>#DIV/0!</v>
      </c>
      <c r="AQ115" s="115"/>
      <c r="AR115" s="115"/>
      <c r="AS115" s="115" t="e">
        <f>(AS114/AT114)*100</f>
        <v>#DIV/0!</v>
      </c>
      <c r="AT115" s="115"/>
      <c r="AU115" s="115"/>
    </row>
    <row r="116" spans="2:47" ht="18" customHeight="1" x14ac:dyDescent="0.25">
      <c r="B116" s="224"/>
      <c r="C116" s="109">
        <v>55</v>
      </c>
      <c r="D116" s="103" t="s">
        <v>270</v>
      </c>
      <c r="E116" s="103" t="s">
        <v>271</v>
      </c>
      <c r="F116" s="226" t="s">
        <v>377</v>
      </c>
      <c r="G116" s="106"/>
      <c r="H116" s="214" t="s">
        <v>28</v>
      </c>
      <c r="I116" s="287">
        <v>0</v>
      </c>
      <c r="J116" s="287"/>
      <c r="K116" s="287"/>
      <c r="L116" s="287">
        <v>0</v>
      </c>
      <c r="M116" s="287"/>
      <c r="N116" s="287"/>
      <c r="O116" s="169"/>
      <c r="P116" s="170"/>
      <c r="Q116" s="171"/>
      <c r="R116" s="169"/>
      <c r="S116" s="170"/>
      <c r="T116" s="171"/>
      <c r="U116" s="169"/>
      <c r="V116" s="170"/>
      <c r="W116" s="171"/>
      <c r="X116" s="169"/>
      <c r="Y116" s="170"/>
      <c r="Z116" s="171"/>
      <c r="AA116" s="169"/>
      <c r="AB116" s="170"/>
      <c r="AC116" s="171"/>
      <c r="AD116" s="169"/>
      <c r="AE116" s="170"/>
      <c r="AF116" s="171"/>
      <c r="AG116" s="169"/>
      <c r="AH116" s="170"/>
      <c r="AI116" s="171"/>
      <c r="AJ116" s="169"/>
      <c r="AK116" s="170"/>
      <c r="AL116" s="171"/>
      <c r="AM116" s="169"/>
      <c r="AN116" s="170"/>
      <c r="AO116" s="171"/>
      <c r="AP116" s="169"/>
      <c r="AQ116" s="170"/>
      <c r="AR116" s="171"/>
      <c r="AS116" s="169"/>
      <c r="AT116" s="170"/>
      <c r="AU116" s="171"/>
    </row>
    <row r="117" spans="2:47" ht="18" customHeight="1" thickBot="1" x14ac:dyDescent="0.3">
      <c r="B117" s="225"/>
      <c r="C117" s="109"/>
      <c r="D117" s="103"/>
      <c r="E117" s="103"/>
      <c r="F117" s="227"/>
      <c r="G117" s="106"/>
      <c r="H117" s="214"/>
      <c r="I117" s="287"/>
      <c r="J117" s="287"/>
      <c r="K117" s="287"/>
      <c r="L117" s="287"/>
      <c r="M117" s="287"/>
      <c r="N117" s="287"/>
      <c r="O117" s="172"/>
      <c r="P117" s="173"/>
      <c r="Q117" s="174"/>
      <c r="R117" s="172"/>
      <c r="S117" s="173"/>
      <c r="T117" s="174"/>
      <c r="U117" s="172"/>
      <c r="V117" s="173"/>
      <c r="W117" s="174"/>
      <c r="X117" s="172"/>
      <c r="Y117" s="173"/>
      <c r="Z117" s="174"/>
      <c r="AA117" s="172"/>
      <c r="AB117" s="173"/>
      <c r="AC117" s="174"/>
      <c r="AD117" s="172"/>
      <c r="AE117" s="173"/>
      <c r="AF117" s="174"/>
      <c r="AG117" s="172"/>
      <c r="AH117" s="173"/>
      <c r="AI117" s="174"/>
      <c r="AJ117" s="172"/>
      <c r="AK117" s="173"/>
      <c r="AL117" s="174"/>
      <c r="AM117" s="172"/>
      <c r="AN117" s="173"/>
      <c r="AO117" s="174"/>
      <c r="AP117" s="172"/>
      <c r="AQ117" s="173"/>
      <c r="AR117" s="174"/>
      <c r="AS117" s="172"/>
      <c r="AT117" s="173"/>
      <c r="AU117" s="174"/>
    </row>
    <row r="118" spans="2:47" ht="18" customHeight="1" x14ac:dyDescent="0.25">
      <c r="B118" s="219" t="s">
        <v>149</v>
      </c>
      <c r="C118" s="109">
        <v>56</v>
      </c>
      <c r="D118" s="97" t="s">
        <v>306</v>
      </c>
      <c r="E118" s="97" t="s">
        <v>286</v>
      </c>
      <c r="F118" s="222" t="s">
        <v>378</v>
      </c>
      <c r="G118" s="79">
        <v>1</v>
      </c>
      <c r="H118" s="183" t="s">
        <v>28</v>
      </c>
      <c r="I118" s="27">
        <v>1052</v>
      </c>
      <c r="J118" s="287">
        <v>1052</v>
      </c>
      <c r="K118" s="287"/>
      <c r="L118" s="27">
        <v>1051</v>
      </c>
      <c r="M118" s="287">
        <v>1051</v>
      </c>
      <c r="N118" s="287"/>
      <c r="O118" s="16"/>
      <c r="P118" s="154"/>
      <c r="Q118" s="155"/>
      <c r="R118" s="16"/>
      <c r="S118" s="154"/>
      <c r="T118" s="155"/>
      <c r="U118" s="16"/>
      <c r="V118" s="154"/>
      <c r="W118" s="155"/>
      <c r="X118" s="16"/>
      <c r="Y118" s="154"/>
      <c r="Z118" s="155"/>
      <c r="AA118" s="16"/>
      <c r="AB118" s="154"/>
      <c r="AC118" s="155"/>
      <c r="AD118" s="16"/>
      <c r="AE118" s="154"/>
      <c r="AF118" s="155"/>
      <c r="AG118" s="16"/>
      <c r="AH118" s="154"/>
      <c r="AI118" s="155"/>
      <c r="AJ118" s="16"/>
      <c r="AK118" s="154"/>
      <c r="AL118" s="155"/>
      <c r="AM118" s="16"/>
      <c r="AN118" s="154"/>
      <c r="AO118" s="155"/>
      <c r="AP118" s="16"/>
      <c r="AQ118" s="154"/>
      <c r="AR118" s="155"/>
      <c r="AS118" s="16"/>
      <c r="AT118" s="154"/>
      <c r="AU118" s="155"/>
    </row>
    <row r="119" spans="2:47" ht="18" customHeight="1" x14ac:dyDescent="0.25">
      <c r="B119" s="220"/>
      <c r="C119" s="109"/>
      <c r="D119" s="97"/>
      <c r="E119" s="97"/>
      <c r="F119" s="97"/>
      <c r="G119" s="77"/>
      <c r="H119" s="183"/>
      <c r="I119" s="287">
        <f>I118/J118*100</f>
        <v>100</v>
      </c>
      <c r="J119" s="287"/>
      <c r="K119" s="287"/>
      <c r="L119" s="287">
        <f>L118/M118*100</f>
        <v>100</v>
      </c>
      <c r="M119" s="287"/>
      <c r="N119" s="287"/>
      <c r="O119" s="115" t="e">
        <f>(O118/P118)*100</f>
        <v>#DIV/0!</v>
      </c>
      <c r="P119" s="115"/>
      <c r="Q119" s="115"/>
      <c r="R119" s="115" t="e">
        <f>(R118/S118)*100</f>
        <v>#DIV/0!</v>
      </c>
      <c r="S119" s="115"/>
      <c r="T119" s="115"/>
      <c r="U119" s="115" t="e">
        <f>(U118/V118)*100</f>
        <v>#DIV/0!</v>
      </c>
      <c r="V119" s="115"/>
      <c r="W119" s="115"/>
      <c r="X119" s="115" t="e">
        <f>(X118/Y118)*100</f>
        <v>#DIV/0!</v>
      </c>
      <c r="Y119" s="115"/>
      <c r="Z119" s="115"/>
      <c r="AA119" s="115" t="e">
        <f>(AA118/AB118)*100</f>
        <v>#DIV/0!</v>
      </c>
      <c r="AB119" s="115"/>
      <c r="AC119" s="115"/>
      <c r="AD119" s="115" t="e">
        <f>(AD118/AE118)*100</f>
        <v>#DIV/0!</v>
      </c>
      <c r="AE119" s="115"/>
      <c r="AF119" s="115"/>
      <c r="AG119" s="115" t="e">
        <f>(AG118/AH118)*100</f>
        <v>#DIV/0!</v>
      </c>
      <c r="AH119" s="115"/>
      <c r="AI119" s="115"/>
      <c r="AJ119" s="115" t="e">
        <f>(AJ118/AK118)*100</f>
        <v>#DIV/0!</v>
      </c>
      <c r="AK119" s="115"/>
      <c r="AL119" s="115"/>
      <c r="AM119" s="115" t="e">
        <f>(AM118/AN118)*100</f>
        <v>#DIV/0!</v>
      </c>
      <c r="AN119" s="115"/>
      <c r="AO119" s="115"/>
      <c r="AP119" s="115" t="e">
        <f>(AP118/AQ118)*100</f>
        <v>#DIV/0!</v>
      </c>
      <c r="AQ119" s="115"/>
      <c r="AR119" s="115"/>
      <c r="AS119" s="115" t="e">
        <f>(AS118/AT118)*100</f>
        <v>#DIV/0!</v>
      </c>
      <c r="AT119" s="115"/>
      <c r="AU119" s="115"/>
    </row>
    <row r="120" spans="2:47" ht="18" customHeight="1" x14ac:dyDescent="0.25">
      <c r="B120" s="220"/>
      <c r="C120" s="109">
        <v>57</v>
      </c>
      <c r="D120" s="97" t="s">
        <v>307</v>
      </c>
      <c r="E120" s="97" t="s">
        <v>153</v>
      </c>
      <c r="F120" s="97" t="s">
        <v>379</v>
      </c>
      <c r="G120" s="79">
        <v>0.95</v>
      </c>
      <c r="H120" s="183" t="s">
        <v>28</v>
      </c>
      <c r="I120" s="24">
        <v>6</v>
      </c>
      <c r="J120" s="287">
        <v>6</v>
      </c>
      <c r="K120" s="287"/>
      <c r="L120" s="24">
        <v>7</v>
      </c>
      <c r="M120" s="287">
        <v>7</v>
      </c>
      <c r="N120" s="287"/>
      <c r="O120" s="16"/>
      <c r="P120" s="154"/>
      <c r="Q120" s="155"/>
      <c r="R120" s="16"/>
      <c r="S120" s="154"/>
      <c r="T120" s="155"/>
      <c r="U120" s="16"/>
      <c r="V120" s="154"/>
      <c r="W120" s="155"/>
      <c r="X120" s="16"/>
      <c r="Y120" s="154"/>
      <c r="Z120" s="155"/>
      <c r="AA120" s="16"/>
      <c r="AB120" s="154"/>
      <c r="AC120" s="155"/>
      <c r="AD120" s="16"/>
      <c r="AE120" s="154"/>
      <c r="AF120" s="155"/>
      <c r="AG120" s="16"/>
      <c r="AH120" s="154"/>
      <c r="AI120" s="155"/>
      <c r="AJ120" s="16"/>
      <c r="AK120" s="154"/>
      <c r="AL120" s="155"/>
      <c r="AM120" s="16"/>
      <c r="AN120" s="154"/>
      <c r="AO120" s="155"/>
      <c r="AP120" s="16"/>
      <c r="AQ120" s="154"/>
      <c r="AR120" s="155"/>
      <c r="AS120" s="16"/>
      <c r="AT120" s="154"/>
      <c r="AU120" s="155"/>
    </row>
    <row r="121" spans="2:47" ht="18" customHeight="1" x14ac:dyDescent="0.25">
      <c r="B121" s="220"/>
      <c r="C121" s="109"/>
      <c r="D121" s="97"/>
      <c r="E121" s="97"/>
      <c r="F121" s="97"/>
      <c r="G121" s="77"/>
      <c r="H121" s="183"/>
      <c r="I121" s="287">
        <f>I120/J120*100</f>
        <v>100</v>
      </c>
      <c r="J121" s="287"/>
      <c r="K121" s="287"/>
      <c r="L121" s="287">
        <f>L120/M120*100</f>
        <v>100</v>
      </c>
      <c r="M121" s="287"/>
      <c r="N121" s="287"/>
      <c r="O121" s="115" t="e">
        <f>(O120/P120)*100</f>
        <v>#DIV/0!</v>
      </c>
      <c r="P121" s="115"/>
      <c r="Q121" s="115"/>
      <c r="R121" s="115" t="e">
        <f>(R120/S120)*100</f>
        <v>#DIV/0!</v>
      </c>
      <c r="S121" s="115"/>
      <c r="T121" s="115"/>
      <c r="U121" s="115" t="e">
        <f>(U120/V120)*100</f>
        <v>#DIV/0!</v>
      </c>
      <c r="V121" s="115"/>
      <c r="W121" s="115"/>
      <c r="X121" s="115" t="e">
        <f>(X120/Y120)*100</f>
        <v>#DIV/0!</v>
      </c>
      <c r="Y121" s="115"/>
      <c r="Z121" s="115"/>
      <c r="AA121" s="115" t="e">
        <f>(AA120/AB120)*100</f>
        <v>#DIV/0!</v>
      </c>
      <c r="AB121" s="115"/>
      <c r="AC121" s="115"/>
      <c r="AD121" s="115" t="e">
        <f>(AD120/AE120)*100</f>
        <v>#DIV/0!</v>
      </c>
      <c r="AE121" s="115"/>
      <c r="AF121" s="115"/>
      <c r="AG121" s="115" t="e">
        <f>(AG120/AH120)*100</f>
        <v>#DIV/0!</v>
      </c>
      <c r="AH121" s="115"/>
      <c r="AI121" s="115"/>
      <c r="AJ121" s="115" t="e">
        <f>(AJ120/AK120)*100</f>
        <v>#DIV/0!</v>
      </c>
      <c r="AK121" s="115"/>
      <c r="AL121" s="115"/>
      <c r="AM121" s="115" t="e">
        <f>(AM120/AN120)*100</f>
        <v>#DIV/0!</v>
      </c>
      <c r="AN121" s="115"/>
      <c r="AO121" s="115"/>
      <c r="AP121" s="115" t="e">
        <f>(AP120/AQ120)*100</f>
        <v>#DIV/0!</v>
      </c>
      <c r="AQ121" s="115"/>
      <c r="AR121" s="115"/>
      <c r="AS121" s="115" t="e">
        <f>(AS120/AT120)*100</f>
        <v>#DIV/0!</v>
      </c>
      <c r="AT121" s="115"/>
      <c r="AU121" s="115"/>
    </row>
    <row r="122" spans="2:47" ht="18" customHeight="1" x14ac:dyDescent="0.25">
      <c r="B122" s="220"/>
      <c r="C122" s="109">
        <v>58</v>
      </c>
      <c r="D122" s="97" t="s">
        <v>308</v>
      </c>
      <c r="E122" s="97" t="s">
        <v>155</v>
      </c>
      <c r="F122" s="97" t="s">
        <v>380</v>
      </c>
      <c r="G122" s="79">
        <v>0.95</v>
      </c>
      <c r="H122" s="183" t="s">
        <v>28</v>
      </c>
      <c r="I122" s="24">
        <v>562</v>
      </c>
      <c r="J122" s="287">
        <v>564</v>
      </c>
      <c r="K122" s="287"/>
      <c r="L122" s="24">
        <v>543</v>
      </c>
      <c r="M122" s="287">
        <v>545</v>
      </c>
      <c r="N122" s="287"/>
      <c r="O122" s="16"/>
      <c r="P122" s="154"/>
      <c r="Q122" s="155"/>
      <c r="R122" s="16"/>
      <c r="S122" s="154"/>
      <c r="T122" s="155"/>
      <c r="U122" s="16"/>
      <c r="V122" s="154"/>
      <c r="W122" s="155"/>
      <c r="X122" s="16"/>
      <c r="Y122" s="154"/>
      <c r="Z122" s="155"/>
      <c r="AA122" s="16"/>
      <c r="AB122" s="154"/>
      <c r="AC122" s="155"/>
      <c r="AD122" s="16"/>
      <c r="AE122" s="154"/>
      <c r="AF122" s="155"/>
      <c r="AG122" s="16"/>
      <c r="AH122" s="154"/>
      <c r="AI122" s="155"/>
      <c r="AJ122" s="16"/>
      <c r="AK122" s="154"/>
      <c r="AL122" s="155"/>
      <c r="AM122" s="16"/>
      <c r="AN122" s="154"/>
      <c r="AO122" s="155"/>
      <c r="AP122" s="16"/>
      <c r="AQ122" s="154"/>
      <c r="AR122" s="155"/>
      <c r="AS122" s="16"/>
      <c r="AT122" s="154"/>
      <c r="AU122" s="155"/>
    </row>
    <row r="123" spans="2:47" ht="18" customHeight="1" x14ac:dyDescent="0.25">
      <c r="B123" s="220"/>
      <c r="C123" s="109"/>
      <c r="D123" s="97"/>
      <c r="E123" s="97"/>
      <c r="F123" s="97"/>
      <c r="G123" s="77"/>
      <c r="H123" s="183"/>
      <c r="I123" s="287">
        <f>I122/J122*100</f>
        <v>99.645390070921991</v>
      </c>
      <c r="J123" s="287"/>
      <c r="K123" s="287"/>
      <c r="L123" s="287">
        <f>L122/M122*100</f>
        <v>99.633027522935777</v>
      </c>
      <c r="M123" s="287"/>
      <c r="N123" s="287"/>
      <c r="O123" s="115" t="e">
        <f>(O122/P122)*100</f>
        <v>#DIV/0!</v>
      </c>
      <c r="P123" s="115"/>
      <c r="Q123" s="115"/>
      <c r="R123" s="115" t="e">
        <f>(R122/S122)*100</f>
        <v>#DIV/0!</v>
      </c>
      <c r="S123" s="115"/>
      <c r="T123" s="115"/>
      <c r="U123" s="115" t="e">
        <f>(U122/V122)*100</f>
        <v>#DIV/0!</v>
      </c>
      <c r="V123" s="115"/>
      <c r="W123" s="115"/>
      <c r="X123" s="115" t="e">
        <f>(X122/Y122)*100</f>
        <v>#DIV/0!</v>
      </c>
      <c r="Y123" s="115"/>
      <c r="Z123" s="115"/>
      <c r="AA123" s="115" t="e">
        <f>(AA122/AB122)*100</f>
        <v>#DIV/0!</v>
      </c>
      <c r="AB123" s="115"/>
      <c r="AC123" s="115"/>
      <c r="AD123" s="115" t="e">
        <f>(AD122/AE122)*100</f>
        <v>#DIV/0!</v>
      </c>
      <c r="AE123" s="115"/>
      <c r="AF123" s="115"/>
      <c r="AG123" s="115" t="e">
        <f>(AG122/AH122)*100</f>
        <v>#DIV/0!</v>
      </c>
      <c r="AH123" s="115"/>
      <c r="AI123" s="115"/>
      <c r="AJ123" s="115" t="e">
        <f>(AJ122/AK122)*100</f>
        <v>#DIV/0!</v>
      </c>
      <c r="AK123" s="115"/>
      <c r="AL123" s="115"/>
      <c r="AM123" s="115" t="e">
        <f>(AM122/AN122)*100</f>
        <v>#DIV/0!</v>
      </c>
      <c r="AN123" s="115"/>
      <c r="AO123" s="115"/>
      <c r="AP123" s="115" t="e">
        <f>(AP122/AQ122)*100</f>
        <v>#DIV/0!</v>
      </c>
      <c r="AQ123" s="115"/>
      <c r="AR123" s="115"/>
      <c r="AS123" s="115" t="e">
        <f>(AS122/AT122)*100</f>
        <v>#DIV/0!</v>
      </c>
      <c r="AT123" s="115"/>
      <c r="AU123" s="115"/>
    </row>
    <row r="124" spans="2:47" ht="18" customHeight="1" x14ac:dyDescent="0.25">
      <c r="B124" s="220"/>
      <c r="C124" s="109">
        <v>59</v>
      </c>
      <c r="D124" s="96" t="s">
        <v>309</v>
      </c>
      <c r="E124" s="96" t="s">
        <v>157</v>
      </c>
      <c r="F124" s="96" t="s">
        <v>381</v>
      </c>
      <c r="G124" s="79">
        <v>0.95</v>
      </c>
      <c r="H124" s="183" t="s">
        <v>28</v>
      </c>
      <c r="I124" s="24">
        <v>198</v>
      </c>
      <c r="J124" s="287">
        <v>214</v>
      </c>
      <c r="K124" s="287"/>
      <c r="L124" s="24">
        <v>183</v>
      </c>
      <c r="M124" s="287">
        <v>202</v>
      </c>
      <c r="N124" s="287"/>
      <c r="O124" s="16"/>
      <c r="P124" s="154"/>
      <c r="Q124" s="155"/>
      <c r="R124" s="16"/>
      <c r="S124" s="154"/>
      <c r="T124" s="155"/>
      <c r="U124" s="16"/>
      <c r="V124" s="154"/>
      <c r="W124" s="155"/>
      <c r="X124" s="16"/>
      <c r="Y124" s="154"/>
      <c r="Z124" s="155"/>
      <c r="AA124" s="16"/>
      <c r="AB124" s="154"/>
      <c r="AC124" s="155"/>
      <c r="AD124" s="16"/>
      <c r="AE124" s="154"/>
      <c r="AF124" s="155"/>
      <c r="AG124" s="16"/>
      <c r="AH124" s="154"/>
      <c r="AI124" s="155"/>
      <c r="AJ124" s="16"/>
      <c r="AK124" s="154"/>
      <c r="AL124" s="155"/>
      <c r="AM124" s="16"/>
      <c r="AN124" s="154"/>
      <c r="AO124" s="155"/>
      <c r="AP124" s="16"/>
      <c r="AQ124" s="154"/>
      <c r="AR124" s="155"/>
      <c r="AS124" s="16"/>
      <c r="AT124" s="154"/>
      <c r="AU124" s="155"/>
    </row>
    <row r="125" spans="2:47" ht="18" customHeight="1" x14ac:dyDescent="0.25">
      <c r="B125" s="220"/>
      <c r="C125" s="109"/>
      <c r="D125" s="96"/>
      <c r="E125" s="96"/>
      <c r="F125" s="96"/>
      <c r="G125" s="77"/>
      <c r="H125" s="183"/>
      <c r="I125" s="287">
        <f>I124/J124*100</f>
        <v>92.523364485981304</v>
      </c>
      <c r="J125" s="287"/>
      <c r="K125" s="287"/>
      <c r="L125" s="287">
        <f>L124/M124*100</f>
        <v>90.594059405940598</v>
      </c>
      <c r="M125" s="287"/>
      <c r="N125" s="287"/>
      <c r="O125" s="115" t="e">
        <f>(O124/P124)*100</f>
        <v>#DIV/0!</v>
      </c>
      <c r="P125" s="115"/>
      <c r="Q125" s="115"/>
      <c r="R125" s="115" t="e">
        <f>(R124/S124)*100</f>
        <v>#DIV/0!</v>
      </c>
      <c r="S125" s="115"/>
      <c r="T125" s="115"/>
      <c r="U125" s="115" t="e">
        <f>(U124/V124)*100</f>
        <v>#DIV/0!</v>
      </c>
      <c r="V125" s="115"/>
      <c r="W125" s="115"/>
      <c r="X125" s="115" t="e">
        <f>(X124/Y124)*100</f>
        <v>#DIV/0!</v>
      </c>
      <c r="Y125" s="115"/>
      <c r="Z125" s="115"/>
      <c r="AA125" s="115" t="e">
        <f>(AA124/AB124)*100</f>
        <v>#DIV/0!</v>
      </c>
      <c r="AB125" s="115"/>
      <c r="AC125" s="115"/>
      <c r="AD125" s="115" t="e">
        <f>(AD124/AE124)*100</f>
        <v>#DIV/0!</v>
      </c>
      <c r="AE125" s="115"/>
      <c r="AF125" s="115"/>
      <c r="AG125" s="115" t="e">
        <f>(AG124/AH124)*100</f>
        <v>#DIV/0!</v>
      </c>
      <c r="AH125" s="115"/>
      <c r="AI125" s="115"/>
      <c r="AJ125" s="115" t="e">
        <f>(AJ124/AK124)*100</f>
        <v>#DIV/0!</v>
      </c>
      <c r="AK125" s="115"/>
      <c r="AL125" s="115"/>
      <c r="AM125" s="115" t="e">
        <f>(AM124/AN124)*100</f>
        <v>#DIV/0!</v>
      </c>
      <c r="AN125" s="115"/>
      <c r="AO125" s="115"/>
      <c r="AP125" s="115" t="e">
        <f>(AP124/AQ124)*100</f>
        <v>#DIV/0!</v>
      </c>
      <c r="AQ125" s="115"/>
      <c r="AR125" s="115"/>
      <c r="AS125" s="115" t="e">
        <f>(AS124/AT124)*100</f>
        <v>#DIV/0!</v>
      </c>
      <c r="AT125" s="115"/>
      <c r="AU125" s="115"/>
    </row>
    <row r="126" spans="2:47" ht="18" customHeight="1" x14ac:dyDescent="0.25">
      <c r="B126" s="220"/>
      <c r="C126" s="109">
        <v>60</v>
      </c>
      <c r="D126" s="96" t="s">
        <v>310</v>
      </c>
      <c r="E126" s="96" t="s">
        <v>159</v>
      </c>
      <c r="F126" s="96" t="s">
        <v>382</v>
      </c>
      <c r="G126" s="79">
        <v>0.95</v>
      </c>
      <c r="H126" s="183" t="s">
        <v>28</v>
      </c>
      <c r="I126" s="24">
        <v>31</v>
      </c>
      <c r="J126" s="287">
        <v>38</v>
      </c>
      <c r="K126" s="287"/>
      <c r="L126" s="24">
        <v>38</v>
      </c>
      <c r="M126" s="287">
        <v>45</v>
      </c>
      <c r="N126" s="287"/>
      <c r="O126" s="16"/>
      <c r="P126" s="154"/>
      <c r="Q126" s="155"/>
      <c r="R126" s="16"/>
      <c r="S126" s="154"/>
      <c r="T126" s="155"/>
      <c r="U126" s="16"/>
      <c r="V126" s="154"/>
      <c r="W126" s="155"/>
      <c r="X126" s="16"/>
      <c r="Y126" s="154"/>
      <c r="Z126" s="155"/>
      <c r="AA126" s="16"/>
      <c r="AB126" s="154"/>
      <c r="AC126" s="155"/>
      <c r="AD126" s="16"/>
      <c r="AE126" s="154"/>
      <c r="AF126" s="155"/>
      <c r="AG126" s="16"/>
      <c r="AH126" s="154"/>
      <c r="AI126" s="155"/>
      <c r="AJ126" s="16"/>
      <c r="AK126" s="154"/>
      <c r="AL126" s="155"/>
      <c r="AM126" s="16"/>
      <c r="AN126" s="154"/>
      <c r="AO126" s="155"/>
      <c r="AP126" s="16"/>
      <c r="AQ126" s="154"/>
      <c r="AR126" s="155"/>
      <c r="AS126" s="16"/>
      <c r="AT126" s="154"/>
      <c r="AU126" s="155"/>
    </row>
    <row r="127" spans="2:47" ht="18" customHeight="1" thickBot="1" x14ac:dyDescent="0.3">
      <c r="B127" s="220"/>
      <c r="C127" s="109"/>
      <c r="D127" s="96"/>
      <c r="E127" s="96"/>
      <c r="F127" s="218"/>
      <c r="G127" s="77"/>
      <c r="H127" s="183"/>
      <c r="I127" s="287">
        <f>I126/J126*100</f>
        <v>81.578947368421055</v>
      </c>
      <c r="J127" s="287"/>
      <c r="K127" s="287"/>
      <c r="L127" s="287">
        <f>L126/M126*100</f>
        <v>84.444444444444443</v>
      </c>
      <c r="M127" s="287"/>
      <c r="N127" s="287"/>
      <c r="O127" s="115" t="e">
        <f>(O126/P126)*100</f>
        <v>#DIV/0!</v>
      </c>
      <c r="P127" s="115"/>
      <c r="Q127" s="115"/>
      <c r="R127" s="115" t="e">
        <f>(R126/S126)*100</f>
        <v>#DIV/0!</v>
      </c>
      <c r="S127" s="115"/>
      <c r="T127" s="115"/>
      <c r="U127" s="115" t="e">
        <f>(U126/V126)*100</f>
        <v>#DIV/0!</v>
      </c>
      <c r="V127" s="115"/>
      <c r="W127" s="115"/>
      <c r="X127" s="115" t="e">
        <f>(X126/Y126)*100</f>
        <v>#DIV/0!</v>
      </c>
      <c r="Y127" s="115"/>
      <c r="Z127" s="115"/>
      <c r="AA127" s="115" t="e">
        <f>(AA126/AB126)*100</f>
        <v>#DIV/0!</v>
      </c>
      <c r="AB127" s="115"/>
      <c r="AC127" s="115"/>
      <c r="AD127" s="115" t="e">
        <f>(AD126/AE126)*100</f>
        <v>#DIV/0!</v>
      </c>
      <c r="AE127" s="115"/>
      <c r="AF127" s="115"/>
      <c r="AG127" s="115" t="e">
        <f>(AG126/AH126)*100</f>
        <v>#DIV/0!</v>
      </c>
      <c r="AH127" s="115"/>
      <c r="AI127" s="115"/>
      <c r="AJ127" s="115" t="e">
        <f>(AJ126/AK126)*100</f>
        <v>#DIV/0!</v>
      </c>
      <c r="AK127" s="115"/>
      <c r="AL127" s="115"/>
      <c r="AM127" s="115" t="e">
        <f>(AM126/AN126)*100</f>
        <v>#DIV/0!</v>
      </c>
      <c r="AN127" s="115"/>
      <c r="AO127" s="115"/>
      <c r="AP127" s="115" t="e">
        <f>(AP126/AQ126)*100</f>
        <v>#DIV/0!</v>
      </c>
      <c r="AQ127" s="115"/>
      <c r="AR127" s="115"/>
      <c r="AS127" s="115" t="e">
        <f>(AS126/AT126)*100</f>
        <v>#DIV/0!</v>
      </c>
      <c r="AT127" s="115"/>
      <c r="AU127" s="115"/>
    </row>
    <row r="128" spans="2:47" ht="18" customHeight="1" x14ac:dyDescent="0.25">
      <c r="B128" s="220"/>
      <c r="C128" s="109">
        <v>61</v>
      </c>
      <c r="D128" s="96" t="s">
        <v>311</v>
      </c>
      <c r="E128" s="96" t="s">
        <v>163</v>
      </c>
      <c r="F128" s="96" t="s">
        <v>383</v>
      </c>
      <c r="G128" s="79">
        <v>0.95</v>
      </c>
      <c r="H128" s="183" t="s">
        <v>28</v>
      </c>
      <c r="I128" s="24">
        <v>284</v>
      </c>
      <c r="J128" s="287">
        <v>311</v>
      </c>
      <c r="K128" s="287"/>
      <c r="L128" s="24">
        <v>271</v>
      </c>
      <c r="M128" s="287">
        <v>304</v>
      </c>
      <c r="N128" s="287"/>
      <c r="O128" s="16"/>
      <c r="P128" s="154"/>
      <c r="Q128" s="155"/>
      <c r="R128" s="16"/>
      <c r="S128" s="154"/>
      <c r="T128" s="155"/>
      <c r="U128" s="16"/>
      <c r="V128" s="154"/>
      <c r="W128" s="155"/>
      <c r="X128" s="16"/>
      <c r="Y128" s="154"/>
      <c r="Z128" s="155"/>
      <c r="AA128" s="16"/>
      <c r="AB128" s="154"/>
      <c r="AC128" s="155"/>
      <c r="AD128" s="16"/>
      <c r="AE128" s="154"/>
      <c r="AF128" s="155"/>
      <c r="AG128" s="16"/>
      <c r="AH128" s="154"/>
      <c r="AI128" s="155"/>
      <c r="AJ128" s="16"/>
      <c r="AK128" s="154"/>
      <c r="AL128" s="155"/>
      <c r="AM128" s="16"/>
      <c r="AN128" s="154"/>
      <c r="AO128" s="155"/>
      <c r="AP128" s="16"/>
      <c r="AQ128" s="154"/>
      <c r="AR128" s="155"/>
      <c r="AS128" s="16"/>
      <c r="AT128" s="154"/>
      <c r="AU128" s="155"/>
    </row>
    <row r="129" spans="2:47" ht="18" customHeight="1" x14ac:dyDescent="0.25">
      <c r="B129" s="220"/>
      <c r="C129" s="109"/>
      <c r="D129" s="96"/>
      <c r="E129" s="96"/>
      <c r="F129" s="96"/>
      <c r="G129" s="77"/>
      <c r="H129" s="183"/>
      <c r="I129" s="287">
        <f>I128/J128*100</f>
        <v>91.318327974276528</v>
      </c>
      <c r="J129" s="287"/>
      <c r="K129" s="287"/>
      <c r="L129" s="287">
        <f>L128/M128*100</f>
        <v>89.14473684210526</v>
      </c>
      <c r="M129" s="287"/>
      <c r="N129" s="287"/>
      <c r="O129" s="115" t="e">
        <f>(O128/P128)*100</f>
        <v>#DIV/0!</v>
      </c>
      <c r="P129" s="115"/>
      <c r="Q129" s="115"/>
      <c r="R129" s="115" t="e">
        <f>(R128/S128)*100</f>
        <v>#DIV/0!</v>
      </c>
      <c r="S129" s="115"/>
      <c r="T129" s="115"/>
      <c r="U129" s="115" t="e">
        <f>(U128/V128)*100</f>
        <v>#DIV/0!</v>
      </c>
      <c r="V129" s="115"/>
      <c r="W129" s="115"/>
      <c r="X129" s="115" t="e">
        <f>(X128/Y128)*100</f>
        <v>#DIV/0!</v>
      </c>
      <c r="Y129" s="115"/>
      <c r="Z129" s="115"/>
      <c r="AA129" s="115" t="e">
        <f>(AA128/AB128)*100</f>
        <v>#DIV/0!</v>
      </c>
      <c r="AB129" s="115"/>
      <c r="AC129" s="115"/>
      <c r="AD129" s="115" t="e">
        <f>(AD128/AE128)*100</f>
        <v>#DIV/0!</v>
      </c>
      <c r="AE129" s="115"/>
      <c r="AF129" s="115"/>
      <c r="AG129" s="115" t="e">
        <f>(AG128/AH128)*100</f>
        <v>#DIV/0!</v>
      </c>
      <c r="AH129" s="115"/>
      <c r="AI129" s="115"/>
      <c r="AJ129" s="115" t="e">
        <f>(AJ128/AK128)*100</f>
        <v>#DIV/0!</v>
      </c>
      <c r="AK129" s="115"/>
      <c r="AL129" s="115"/>
      <c r="AM129" s="115" t="e">
        <f>(AM128/AN128)*100</f>
        <v>#DIV/0!</v>
      </c>
      <c r="AN129" s="115"/>
      <c r="AO129" s="115"/>
      <c r="AP129" s="115" t="e">
        <f>(AP128/AQ128)*100</f>
        <v>#DIV/0!</v>
      </c>
      <c r="AQ129" s="115"/>
      <c r="AR129" s="115"/>
      <c r="AS129" s="115" t="e">
        <f>(AS128/AT128)*100</f>
        <v>#DIV/0!</v>
      </c>
      <c r="AT129" s="115"/>
      <c r="AU129" s="115"/>
    </row>
    <row r="130" spans="2:47" ht="18" customHeight="1" x14ac:dyDescent="0.25">
      <c r="B130" s="220"/>
      <c r="C130" s="109">
        <v>62</v>
      </c>
      <c r="D130" s="96" t="s">
        <v>312</v>
      </c>
      <c r="E130" s="96" t="s">
        <v>165</v>
      </c>
      <c r="F130" s="96" t="s">
        <v>384</v>
      </c>
      <c r="G130" s="79">
        <v>0.95</v>
      </c>
      <c r="H130" s="183" t="s">
        <v>28</v>
      </c>
      <c r="I130" s="24">
        <v>49</v>
      </c>
      <c r="J130" s="287">
        <v>64</v>
      </c>
      <c r="K130" s="287"/>
      <c r="L130" s="24">
        <v>53</v>
      </c>
      <c r="M130" s="287">
        <v>61</v>
      </c>
      <c r="N130" s="287"/>
      <c r="O130" s="16"/>
      <c r="P130" s="154"/>
      <c r="Q130" s="155"/>
      <c r="R130" s="16"/>
      <c r="S130" s="154"/>
      <c r="T130" s="155"/>
      <c r="U130" s="16"/>
      <c r="V130" s="154"/>
      <c r="W130" s="155"/>
      <c r="X130" s="16"/>
      <c r="Y130" s="154"/>
      <c r="Z130" s="155"/>
      <c r="AA130" s="16"/>
      <c r="AB130" s="154"/>
      <c r="AC130" s="155"/>
      <c r="AD130" s="16"/>
      <c r="AE130" s="154"/>
      <c r="AF130" s="155"/>
      <c r="AG130" s="16"/>
      <c r="AH130" s="154"/>
      <c r="AI130" s="155"/>
      <c r="AJ130" s="16"/>
      <c r="AK130" s="154"/>
      <c r="AL130" s="155"/>
      <c r="AM130" s="16"/>
      <c r="AN130" s="154"/>
      <c r="AO130" s="155"/>
      <c r="AP130" s="16"/>
      <c r="AQ130" s="154"/>
      <c r="AR130" s="155"/>
      <c r="AS130" s="16"/>
      <c r="AT130" s="154"/>
      <c r="AU130" s="155"/>
    </row>
    <row r="131" spans="2:47" ht="18" customHeight="1" thickBot="1" x14ac:dyDescent="0.3">
      <c r="B131" s="221"/>
      <c r="C131" s="109"/>
      <c r="D131" s="96"/>
      <c r="E131" s="96"/>
      <c r="F131" s="218"/>
      <c r="G131" s="77"/>
      <c r="H131" s="183"/>
      <c r="I131" s="287">
        <f>I130/J130*100</f>
        <v>76.5625</v>
      </c>
      <c r="J131" s="287"/>
      <c r="K131" s="287"/>
      <c r="L131" s="287">
        <f>L130/M130*100</f>
        <v>86.885245901639337</v>
      </c>
      <c r="M131" s="287"/>
      <c r="N131" s="287"/>
      <c r="O131" s="115" t="e">
        <f>(O130/P130)*100</f>
        <v>#DIV/0!</v>
      </c>
      <c r="P131" s="115"/>
      <c r="Q131" s="115"/>
      <c r="R131" s="115" t="e">
        <f>(R130/S130)*100</f>
        <v>#DIV/0!</v>
      </c>
      <c r="S131" s="115"/>
      <c r="T131" s="115"/>
      <c r="U131" s="115" t="e">
        <f>(U130/V130)*100</f>
        <v>#DIV/0!</v>
      </c>
      <c r="V131" s="115"/>
      <c r="W131" s="115"/>
      <c r="X131" s="115" t="e">
        <f>(X130/Y130)*100</f>
        <v>#DIV/0!</v>
      </c>
      <c r="Y131" s="115"/>
      <c r="Z131" s="115"/>
      <c r="AA131" s="115" t="e">
        <f>(AA130/AB130)*100</f>
        <v>#DIV/0!</v>
      </c>
      <c r="AB131" s="115"/>
      <c r="AC131" s="115"/>
      <c r="AD131" s="115" t="e">
        <f>(AD130/AE130)*100</f>
        <v>#DIV/0!</v>
      </c>
      <c r="AE131" s="115"/>
      <c r="AF131" s="115"/>
      <c r="AG131" s="115" t="e">
        <f>(AG130/AH130)*100</f>
        <v>#DIV/0!</v>
      </c>
      <c r="AH131" s="115"/>
      <c r="AI131" s="115"/>
      <c r="AJ131" s="115" t="e">
        <f>(AJ130/AK130)*100</f>
        <v>#DIV/0!</v>
      </c>
      <c r="AK131" s="115"/>
      <c r="AL131" s="115"/>
      <c r="AM131" s="115" t="e">
        <f>(AM130/AN130)*100</f>
        <v>#DIV/0!</v>
      </c>
      <c r="AN131" s="115"/>
      <c r="AO131" s="115"/>
      <c r="AP131" s="115" t="e">
        <f>(AP130/AQ130)*100</f>
        <v>#DIV/0!</v>
      </c>
      <c r="AQ131" s="115"/>
      <c r="AR131" s="115"/>
      <c r="AS131" s="115" t="e">
        <f>(AS130/AT130)*100</f>
        <v>#DIV/0!</v>
      </c>
      <c r="AT131" s="115"/>
      <c r="AU131" s="115"/>
    </row>
    <row r="132" spans="2:47" ht="18" customHeight="1" x14ac:dyDescent="0.25">
      <c r="B132" s="215" t="s">
        <v>166</v>
      </c>
      <c r="C132" s="109">
        <v>63</v>
      </c>
      <c r="D132" s="96" t="s">
        <v>313</v>
      </c>
      <c r="E132" s="96" t="s">
        <v>168</v>
      </c>
      <c r="F132" s="213" t="s">
        <v>385</v>
      </c>
      <c r="G132" s="79">
        <v>0.98</v>
      </c>
      <c r="H132" s="183" t="s">
        <v>38</v>
      </c>
      <c r="I132" s="24">
        <v>6770</v>
      </c>
      <c r="J132" s="287">
        <v>6770</v>
      </c>
      <c r="K132" s="287"/>
      <c r="L132" s="24">
        <v>8103</v>
      </c>
      <c r="M132" s="287">
        <v>8103</v>
      </c>
      <c r="N132" s="287"/>
      <c r="O132" s="16"/>
      <c r="P132" s="154"/>
      <c r="Q132" s="155"/>
      <c r="R132" s="16"/>
      <c r="S132" s="154"/>
      <c r="T132" s="155"/>
      <c r="U132" s="16"/>
      <c r="V132" s="154"/>
      <c r="W132" s="155"/>
      <c r="X132" s="16"/>
      <c r="Y132" s="154"/>
      <c r="Z132" s="155"/>
      <c r="AA132" s="16"/>
      <c r="AB132" s="154"/>
      <c r="AC132" s="155"/>
      <c r="AD132" s="16"/>
      <c r="AE132" s="154"/>
      <c r="AF132" s="155"/>
      <c r="AG132" s="16"/>
      <c r="AH132" s="154"/>
      <c r="AI132" s="155"/>
      <c r="AJ132" s="16"/>
      <c r="AK132" s="154"/>
      <c r="AL132" s="155"/>
      <c r="AM132" s="16"/>
      <c r="AN132" s="154"/>
      <c r="AO132" s="155"/>
      <c r="AP132" s="16"/>
      <c r="AQ132" s="154"/>
      <c r="AR132" s="155"/>
      <c r="AS132" s="16"/>
      <c r="AT132" s="154"/>
      <c r="AU132" s="155"/>
    </row>
    <row r="133" spans="2:47" ht="18" customHeight="1" x14ac:dyDescent="0.25">
      <c r="B133" s="216"/>
      <c r="C133" s="109"/>
      <c r="D133" s="96"/>
      <c r="E133" s="96"/>
      <c r="F133" s="64"/>
      <c r="G133" s="77"/>
      <c r="H133" s="183"/>
      <c r="I133" s="287">
        <f>I132/J132*100</f>
        <v>100</v>
      </c>
      <c r="J133" s="287"/>
      <c r="K133" s="287"/>
      <c r="L133" s="287">
        <f>L132/M132*100</f>
        <v>100</v>
      </c>
      <c r="M133" s="287"/>
      <c r="N133" s="287"/>
      <c r="O133" s="115" t="e">
        <f>(O132/P132)*100</f>
        <v>#DIV/0!</v>
      </c>
      <c r="P133" s="115"/>
      <c r="Q133" s="115"/>
      <c r="R133" s="115" t="e">
        <f>(R132/S132)*100</f>
        <v>#DIV/0!</v>
      </c>
      <c r="S133" s="115"/>
      <c r="T133" s="115"/>
      <c r="U133" s="115" t="e">
        <f>(U132/V132)*100</f>
        <v>#DIV/0!</v>
      </c>
      <c r="V133" s="115"/>
      <c r="W133" s="115"/>
      <c r="X133" s="115" t="e">
        <f>(X132/Y132)*100</f>
        <v>#DIV/0!</v>
      </c>
      <c r="Y133" s="115"/>
      <c r="Z133" s="115"/>
      <c r="AA133" s="115" t="e">
        <f>(AA132/AB132)*100</f>
        <v>#DIV/0!</v>
      </c>
      <c r="AB133" s="115"/>
      <c r="AC133" s="115"/>
      <c r="AD133" s="115" t="e">
        <f>(AD132/AE132)*100</f>
        <v>#DIV/0!</v>
      </c>
      <c r="AE133" s="115"/>
      <c r="AF133" s="115"/>
      <c r="AG133" s="115" t="e">
        <f>(AG132/AH132)*100</f>
        <v>#DIV/0!</v>
      </c>
      <c r="AH133" s="115"/>
      <c r="AI133" s="115"/>
      <c r="AJ133" s="115" t="e">
        <f>(AJ132/AK132)*100</f>
        <v>#DIV/0!</v>
      </c>
      <c r="AK133" s="115"/>
      <c r="AL133" s="115"/>
      <c r="AM133" s="115" t="e">
        <f>(AM132/AN132)*100</f>
        <v>#DIV/0!</v>
      </c>
      <c r="AN133" s="115"/>
      <c r="AO133" s="115"/>
      <c r="AP133" s="115" t="e">
        <f>(AP132/AQ132)*100</f>
        <v>#DIV/0!</v>
      </c>
      <c r="AQ133" s="115"/>
      <c r="AR133" s="115"/>
      <c r="AS133" s="115" t="e">
        <f>(AS132/AT132)*100</f>
        <v>#DIV/0!</v>
      </c>
      <c r="AT133" s="115"/>
      <c r="AU133" s="115"/>
    </row>
    <row r="134" spans="2:47" ht="18" customHeight="1" x14ac:dyDescent="0.25">
      <c r="B134" s="216"/>
      <c r="C134" s="109">
        <v>64</v>
      </c>
      <c r="D134" s="96" t="s">
        <v>314</v>
      </c>
      <c r="E134" s="96" t="s">
        <v>170</v>
      </c>
      <c r="F134" s="64" t="s">
        <v>386</v>
      </c>
      <c r="G134" s="79">
        <v>0.95</v>
      </c>
      <c r="H134" s="183" t="s">
        <v>28</v>
      </c>
      <c r="I134" s="24">
        <v>514</v>
      </c>
      <c r="J134" s="287">
        <v>514</v>
      </c>
      <c r="K134" s="287"/>
      <c r="L134" s="24">
        <v>746</v>
      </c>
      <c r="M134" s="287">
        <v>746</v>
      </c>
      <c r="N134" s="287"/>
      <c r="O134" s="16"/>
      <c r="P134" s="154"/>
      <c r="Q134" s="155"/>
      <c r="R134" s="16"/>
      <c r="S134" s="154"/>
      <c r="T134" s="155"/>
      <c r="U134" s="16"/>
      <c r="V134" s="154"/>
      <c r="W134" s="155"/>
      <c r="X134" s="16"/>
      <c r="Y134" s="154"/>
      <c r="Z134" s="155"/>
      <c r="AA134" s="16"/>
      <c r="AB134" s="154"/>
      <c r="AC134" s="155"/>
      <c r="AD134" s="16"/>
      <c r="AE134" s="154"/>
      <c r="AF134" s="155"/>
      <c r="AG134" s="16"/>
      <c r="AH134" s="154"/>
      <c r="AI134" s="155"/>
      <c r="AJ134" s="16"/>
      <c r="AK134" s="154"/>
      <c r="AL134" s="155"/>
      <c r="AM134" s="16"/>
      <c r="AN134" s="154"/>
      <c r="AO134" s="155"/>
      <c r="AP134" s="16"/>
      <c r="AQ134" s="154"/>
      <c r="AR134" s="155"/>
      <c r="AS134" s="16"/>
      <c r="AT134" s="154"/>
      <c r="AU134" s="155"/>
    </row>
    <row r="135" spans="2:47" ht="18" customHeight="1" x14ac:dyDescent="0.25">
      <c r="B135" s="216"/>
      <c r="C135" s="109"/>
      <c r="D135" s="96"/>
      <c r="E135" s="96"/>
      <c r="F135" s="64"/>
      <c r="G135" s="77"/>
      <c r="H135" s="183"/>
      <c r="I135" s="287">
        <f>I134/J134*100</f>
        <v>100</v>
      </c>
      <c r="J135" s="287"/>
      <c r="K135" s="287"/>
      <c r="L135" s="287">
        <f>L134/M134*100</f>
        <v>100</v>
      </c>
      <c r="M135" s="287"/>
      <c r="N135" s="287"/>
      <c r="O135" s="115" t="e">
        <f>(O134/P134)*100</f>
        <v>#DIV/0!</v>
      </c>
      <c r="P135" s="115"/>
      <c r="Q135" s="115"/>
      <c r="R135" s="115" t="e">
        <f>(R134/S134)*100</f>
        <v>#DIV/0!</v>
      </c>
      <c r="S135" s="115"/>
      <c r="T135" s="115"/>
      <c r="U135" s="115" t="e">
        <f>(U134/V134)*100</f>
        <v>#DIV/0!</v>
      </c>
      <c r="V135" s="115"/>
      <c r="W135" s="115"/>
      <c r="X135" s="115" t="e">
        <f>(X134/Y134)*100</f>
        <v>#DIV/0!</v>
      </c>
      <c r="Y135" s="115"/>
      <c r="Z135" s="115"/>
      <c r="AA135" s="115" t="e">
        <f>(AA134/AB134)*100</f>
        <v>#DIV/0!</v>
      </c>
      <c r="AB135" s="115"/>
      <c r="AC135" s="115"/>
      <c r="AD135" s="115" t="e">
        <f>(AD134/AE134)*100</f>
        <v>#DIV/0!</v>
      </c>
      <c r="AE135" s="115"/>
      <c r="AF135" s="115"/>
      <c r="AG135" s="115" t="e">
        <f>(AG134/AH134)*100</f>
        <v>#DIV/0!</v>
      </c>
      <c r="AH135" s="115"/>
      <c r="AI135" s="115"/>
      <c r="AJ135" s="115" t="e">
        <f>(AJ134/AK134)*100</f>
        <v>#DIV/0!</v>
      </c>
      <c r="AK135" s="115"/>
      <c r="AL135" s="115"/>
      <c r="AM135" s="115" t="e">
        <f>(AM134/AN134)*100</f>
        <v>#DIV/0!</v>
      </c>
      <c r="AN135" s="115"/>
      <c r="AO135" s="115"/>
      <c r="AP135" s="115" t="e">
        <f>(AP134/AQ134)*100</f>
        <v>#DIV/0!</v>
      </c>
      <c r="AQ135" s="115"/>
      <c r="AR135" s="115"/>
      <c r="AS135" s="115" t="e">
        <f>(AS134/AT134)*100</f>
        <v>#DIV/0!</v>
      </c>
      <c r="AT135" s="115"/>
      <c r="AU135" s="115"/>
    </row>
    <row r="136" spans="2:47" ht="18" customHeight="1" x14ac:dyDescent="0.25">
      <c r="B136" s="216"/>
      <c r="C136" s="109">
        <v>65</v>
      </c>
      <c r="D136" s="181" t="s">
        <v>171</v>
      </c>
      <c r="E136" s="217" t="s">
        <v>490</v>
      </c>
      <c r="F136" s="65" t="s">
        <v>387</v>
      </c>
      <c r="G136" s="66" t="s">
        <v>173</v>
      </c>
      <c r="H136" s="214" t="s">
        <v>28</v>
      </c>
      <c r="I136" s="24">
        <v>279</v>
      </c>
      <c r="J136" s="287">
        <v>1196</v>
      </c>
      <c r="K136" s="287"/>
      <c r="L136" s="24">
        <v>377</v>
      </c>
      <c r="M136" s="287">
        <v>1556</v>
      </c>
      <c r="N136" s="287"/>
      <c r="O136" s="16"/>
      <c r="P136" s="154"/>
      <c r="Q136" s="155"/>
      <c r="R136" s="16"/>
      <c r="S136" s="154"/>
      <c r="T136" s="155"/>
      <c r="U136" s="16"/>
      <c r="V136" s="154"/>
      <c r="W136" s="155"/>
      <c r="X136" s="16"/>
      <c r="Y136" s="154"/>
      <c r="Z136" s="155"/>
      <c r="AA136" s="16"/>
      <c r="AB136" s="154"/>
      <c r="AC136" s="155"/>
      <c r="AD136" s="16"/>
      <c r="AE136" s="154"/>
      <c r="AF136" s="155"/>
      <c r="AG136" s="16"/>
      <c r="AH136" s="154"/>
      <c r="AI136" s="155"/>
      <c r="AJ136" s="16"/>
      <c r="AK136" s="154"/>
      <c r="AL136" s="155"/>
      <c r="AM136" s="16"/>
      <c r="AN136" s="154"/>
      <c r="AO136" s="155"/>
      <c r="AP136" s="16"/>
      <c r="AQ136" s="154"/>
      <c r="AR136" s="155"/>
      <c r="AS136" s="16"/>
      <c r="AT136" s="154"/>
      <c r="AU136" s="155"/>
    </row>
    <row r="137" spans="2:47" ht="18" customHeight="1" x14ac:dyDescent="0.25">
      <c r="B137" s="216"/>
      <c r="C137" s="109"/>
      <c r="D137" s="181"/>
      <c r="E137" s="217"/>
      <c r="F137" s="65"/>
      <c r="G137" s="66"/>
      <c r="H137" s="214"/>
      <c r="I137" s="287">
        <f>(I136/J136)*100</f>
        <v>23.327759197324415</v>
      </c>
      <c r="J137" s="287"/>
      <c r="K137" s="287"/>
      <c r="L137" s="287">
        <f>L136/M136*100</f>
        <v>24.228791773778919</v>
      </c>
      <c r="M137" s="287"/>
      <c r="N137" s="287"/>
      <c r="O137" s="115" t="e">
        <f>(O136/P136)*100</f>
        <v>#DIV/0!</v>
      </c>
      <c r="P137" s="115"/>
      <c r="Q137" s="115"/>
      <c r="R137" s="115" t="e">
        <f>(R136/S136)*100</f>
        <v>#DIV/0!</v>
      </c>
      <c r="S137" s="115"/>
      <c r="T137" s="115"/>
      <c r="U137" s="115" t="e">
        <f>(U136/V136)*100</f>
        <v>#DIV/0!</v>
      </c>
      <c r="V137" s="115"/>
      <c r="W137" s="115"/>
      <c r="X137" s="115" t="e">
        <f>(X136/Y136)*100</f>
        <v>#DIV/0!</v>
      </c>
      <c r="Y137" s="115"/>
      <c r="Z137" s="115"/>
      <c r="AA137" s="115" t="e">
        <f>(AA136/AB136)*100</f>
        <v>#DIV/0!</v>
      </c>
      <c r="AB137" s="115"/>
      <c r="AC137" s="115"/>
      <c r="AD137" s="115" t="e">
        <f>(AD136/AE136)*100</f>
        <v>#DIV/0!</v>
      </c>
      <c r="AE137" s="115"/>
      <c r="AF137" s="115"/>
      <c r="AG137" s="115" t="e">
        <f>(AG136/AH136)*100</f>
        <v>#DIV/0!</v>
      </c>
      <c r="AH137" s="115"/>
      <c r="AI137" s="115"/>
      <c r="AJ137" s="115" t="e">
        <f>(AJ136/AK136)*100</f>
        <v>#DIV/0!</v>
      </c>
      <c r="AK137" s="115"/>
      <c r="AL137" s="115"/>
      <c r="AM137" s="115" t="e">
        <f>(AM136/AN136)*100</f>
        <v>#DIV/0!</v>
      </c>
      <c r="AN137" s="115"/>
      <c r="AO137" s="115"/>
      <c r="AP137" s="115" t="e">
        <f>(AP136/AQ136)*100</f>
        <v>#DIV/0!</v>
      </c>
      <c r="AQ137" s="115"/>
      <c r="AR137" s="115"/>
      <c r="AS137" s="115" t="e">
        <f>(AS136/AT136)*100</f>
        <v>#DIV/0!</v>
      </c>
      <c r="AT137" s="115"/>
      <c r="AU137" s="115"/>
    </row>
    <row r="138" spans="2:47" ht="18" customHeight="1" x14ac:dyDescent="0.25">
      <c r="B138" s="216"/>
      <c r="C138" s="109">
        <v>66</v>
      </c>
      <c r="D138" s="96" t="s">
        <v>174</v>
      </c>
      <c r="E138" s="217" t="s">
        <v>491</v>
      </c>
      <c r="F138" s="64" t="s">
        <v>388</v>
      </c>
      <c r="G138" s="77" t="s">
        <v>176</v>
      </c>
      <c r="H138" s="183" t="s">
        <v>28</v>
      </c>
      <c r="I138" s="24">
        <v>954</v>
      </c>
      <c r="J138" s="287">
        <v>3585</v>
      </c>
      <c r="K138" s="287"/>
      <c r="L138" s="24">
        <v>1103</v>
      </c>
      <c r="M138" s="287">
        <v>4521</v>
      </c>
      <c r="N138" s="287"/>
      <c r="O138" s="16"/>
      <c r="P138" s="154"/>
      <c r="Q138" s="155"/>
      <c r="R138" s="16"/>
      <c r="S138" s="154"/>
      <c r="T138" s="155"/>
      <c r="U138" s="16"/>
      <c r="V138" s="154"/>
      <c r="W138" s="155"/>
      <c r="X138" s="16"/>
      <c r="Y138" s="154"/>
      <c r="Z138" s="155"/>
      <c r="AA138" s="16"/>
      <c r="AB138" s="154"/>
      <c r="AC138" s="155"/>
      <c r="AD138" s="16"/>
      <c r="AE138" s="154"/>
      <c r="AF138" s="155"/>
      <c r="AG138" s="16"/>
      <c r="AH138" s="154"/>
      <c r="AI138" s="155"/>
      <c r="AJ138" s="16"/>
      <c r="AK138" s="154"/>
      <c r="AL138" s="155"/>
      <c r="AM138" s="16"/>
      <c r="AN138" s="154"/>
      <c r="AO138" s="155"/>
      <c r="AP138" s="16"/>
      <c r="AQ138" s="154"/>
      <c r="AR138" s="155"/>
      <c r="AS138" s="16"/>
      <c r="AT138" s="154"/>
      <c r="AU138" s="155"/>
    </row>
    <row r="139" spans="2:47" ht="18" customHeight="1" x14ac:dyDescent="0.25">
      <c r="B139" s="216"/>
      <c r="C139" s="109"/>
      <c r="D139" s="96"/>
      <c r="E139" s="217"/>
      <c r="F139" s="64"/>
      <c r="G139" s="77"/>
      <c r="H139" s="183"/>
      <c r="I139" s="287">
        <f>I138/J138*100</f>
        <v>26.610878661087867</v>
      </c>
      <c r="J139" s="287"/>
      <c r="K139" s="287"/>
      <c r="L139" s="287">
        <f>L138/M138*100</f>
        <v>24.397257243972572</v>
      </c>
      <c r="M139" s="287"/>
      <c r="N139" s="287"/>
      <c r="O139" s="115" t="e">
        <f>(O138/P138)*100</f>
        <v>#DIV/0!</v>
      </c>
      <c r="P139" s="115"/>
      <c r="Q139" s="115"/>
      <c r="R139" s="115" t="e">
        <f>(R138/S138)*100</f>
        <v>#DIV/0!</v>
      </c>
      <c r="S139" s="115"/>
      <c r="T139" s="115"/>
      <c r="U139" s="115" t="e">
        <f>(U138/V138)*100</f>
        <v>#DIV/0!</v>
      </c>
      <c r="V139" s="115"/>
      <c r="W139" s="115"/>
      <c r="X139" s="115" t="e">
        <f>(X138/Y138)*100</f>
        <v>#DIV/0!</v>
      </c>
      <c r="Y139" s="115"/>
      <c r="Z139" s="115"/>
      <c r="AA139" s="115" t="e">
        <f>(AA138/AB138)*100</f>
        <v>#DIV/0!</v>
      </c>
      <c r="AB139" s="115"/>
      <c r="AC139" s="115"/>
      <c r="AD139" s="115" t="e">
        <f>(AD138/AE138)*100</f>
        <v>#DIV/0!</v>
      </c>
      <c r="AE139" s="115"/>
      <c r="AF139" s="115"/>
      <c r="AG139" s="115" t="e">
        <f>(AG138/AH138)*100</f>
        <v>#DIV/0!</v>
      </c>
      <c r="AH139" s="115"/>
      <c r="AI139" s="115"/>
      <c r="AJ139" s="115" t="e">
        <f>(AJ138/AK138)*100</f>
        <v>#DIV/0!</v>
      </c>
      <c r="AK139" s="115"/>
      <c r="AL139" s="115"/>
      <c r="AM139" s="115" t="e">
        <f>(AM138/AN138)*100</f>
        <v>#DIV/0!</v>
      </c>
      <c r="AN139" s="115"/>
      <c r="AO139" s="115"/>
      <c r="AP139" s="115" t="e">
        <f>(AP138/AQ138)*100</f>
        <v>#DIV/0!</v>
      </c>
      <c r="AQ139" s="115"/>
      <c r="AR139" s="115"/>
      <c r="AS139" s="115" t="e">
        <f>(AS138/AT138)*100</f>
        <v>#DIV/0!</v>
      </c>
      <c r="AT139" s="115"/>
      <c r="AU139" s="115"/>
    </row>
    <row r="140" spans="2:47" ht="18" customHeight="1" x14ac:dyDescent="0.25">
      <c r="B140" s="216"/>
      <c r="C140" s="109">
        <v>67</v>
      </c>
      <c r="D140" s="96" t="s">
        <v>177</v>
      </c>
      <c r="E140" s="217" t="s">
        <v>492</v>
      </c>
      <c r="F140" s="64" t="s">
        <v>389</v>
      </c>
      <c r="G140" s="77" t="s">
        <v>179</v>
      </c>
      <c r="H140" s="183" t="s">
        <v>28</v>
      </c>
      <c r="I140" s="24">
        <v>588</v>
      </c>
      <c r="J140" s="287">
        <v>2494</v>
      </c>
      <c r="K140" s="287"/>
      <c r="L140" s="24">
        <v>610</v>
      </c>
      <c r="M140" s="287">
        <v>2776</v>
      </c>
      <c r="N140" s="287"/>
      <c r="O140" s="16"/>
      <c r="P140" s="154"/>
      <c r="Q140" s="155"/>
      <c r="R140" s="16"/>
      <c r="S140" s="154"/>
      <c r="T140" s="155"/>
      <c r="U140" s="16"/>
      <c r="V140" s="154"/>
      <c r="W140" s="155"/>
      <c r="X140" s="16"/>
      <c r="Y140" s="154"/>
      <c r="Z140" s="155"/>
      <c r="AA140" s="16"/>
      <c r="AB140" s="154"/>
      <c r="AC140" s="155"/>
      <c r="AD140" s="16"/>
      <c r="AE140" s="154"/>
      <c r="AF140" s="155"/>
      <c r="AG140" s="16"/>
      <c r="AH140" s="154"/>
      <c r="AI140" s="155"/>
      <c r="AJ140" s="16"/>
      <c r="AK140" s="154"/>
      <c r="AL140" s="155"/>
      <c r="AM140" s="16"/>
      <c r="AN140" s="154"/>
      <c r="AO140" s="155"/>
      <c r="AP140" s="16"/>
      <c r="AQ140" s="154"/>
      <c r="AR140" s="155"/>
      <c r="AS140" s="16"/>
      <c r="AT140" s="154"/>
      <c r="AU140" s="155"/>
    </row>
    <row r="141" spans="2:47" ht="18" customHeight="1" thickBot="1" x14ac:dyDescent="0.3">
      <c r="B141" s="216"/>
      <c r="C141" s="109"/>
      <c r="D141" s="96"/>
      <c r="E141" s="217"/>
      <c r="F141" s="64"/>
      <c r="G141" s="77"/>
      <c r="H141" s="183"/>
      <c r="I141" s="287">
        <f>I140/J140*100</f>
        <v>23.576583801122695</v>
      </c>
      <c r="J141" s="287"/>
      <c r="K141" s="287"/>
      <c r="L141" s="287">
        <f>L140/M140*100</f>
        <v>21.97406340057637</v>
      </c>
      <c r="M141" s="287"/>
      <c r="N141" s="287"/>
      <c r="O141" s="115" t="e">
        <f>(O140/P140)*100</f>
        <v>#DIV/0!</v>
      </c>
      <c r="P141" s="115"/>
      <c r="Q141" s="115"/>
      <c r="R141" s="115" t="e">
        <f>(R140/S140)*100</f>
        <v>#DIV/0!</v>
      </c>
      <c r="S141" s="115"/>
      <c r="T141" s="115"/>
      <c r="U141" s="115" t="e">
        <f>(U140/V140)*100</f>
        <v>#DIV/0!</v>
      </c>
      <c r="V141" s="115"/>
      <c r="W141" s="115"/>
      <c r="X141" s="115" t="e">
        <f>(X140/Y140)*100</f>
        <v>#DIV/0!</v>
      </c>
      <c r="Y141" s="115"/>
      <c r="Z141" s="115"/>
      <c r="AA141" s="115" t="e">
        <f>(AA140/AB140)*100</f>
        <v>#DIV/0!</v>
      </c>
      <c r="AB141" s="115"/>
      <c r="AC141" s="115"/>
      <c r="AD141" s="115" t="e">
        <f>(AD140/AE140)*100</f>
        <v>#DIV/0!</v>
      </c>
      <c r="AE141" s="115"/>
      <c r="AF141" s="115"/>
      <c r="AG141" s="115" t="e">
        <f>(AG140/AH140)*100</f>
        <v>#DIV/0!</v>
      </c>
      <c r="AH141" s="115"/>
      <c r="AI141" s="115"/>
      <c r="AJ141" s="115" t="e">
        <f>(AJ140/AK140)*100</f>
        <v>#DIV/0!</v>
      </c>
      <c r="AK141" s="115"/>
      <c r="AL141" s="115"/>
      <c r="AM141" s="115" t="e">
        <f>(AM140/AN140)*100</f>
        <v>#DIV/0!</v>
      </c>
      <c r="AN141" s="115"/>
      <c r="AO141" s="115"/>
      <c r="AP141" s="115" t="e">
        <f>(AP140/AQ140)*100</f>
        <v>#DIV/0!</v>
      </c>
      <c r="AQ141" s="115"/>
      <c r="AR141" s="115"/>
      <c r="AS141" s="115" t="e">
        <f>(AS140/AT140)*100</f>
        <v>#DIV/0!</v>
      </c>
      <c r="AT141" s="115"/>
      <c r="AU141" s="115"/>
    </row>
    <row r="142" spans="2:47" ht="18" customHeight="1" x14ac:dyDescent="0.25">
      <c r="B142" s="98" t="s">
        <v>181</v>
      </c>
      <c r="C142" s="109">
        <v>68</v>
      </c>
      <c r="D142" s="96" t="s">
        <v>315</v>
      </c>
      <c r="E142" s="96" t="s">
        <v>288</v>
      </c>
      <c r="F142" s="213" t="s">
        <v>390</v>
      </c>
      <c r="G142" s="106"/>
      <c r="H142" s="183" t="s">
        <v>28</v>
      </c>
      <c r="I142" s="24">
        <v>91</v>
      </c>
      <c r="J142" s="287">
        <v>391</v>
      </c>
      <c r="K142" s="287"/>
      <c r="L142" s="24">
        <v>93</v>
      </c>
      <c r="M142" s="287">
        <v>415</v>
      </c>
      <c r="N142" s="287"/>
      <c r="O142" s="16"/>
      <c r="P142" s="154"/>
      <c r="Q142" s="155"/>
      <c r="R142" s="16"/>
      <c r="S142" s="154"/>
      <c r="T142" s="155"/>
      <c r="U142" s="16"/>
      <c r="V142" s="154"/>
      <c r="W142" s="155"/>
      <c r="X142" s="16"/>
      <c r="Y142" s="154"/>
      <c r="Z142" s="155"/>
      <c r="AA142" s="16"/>
      <c r="AB142" s="154"/>
      <c r="AC142" s="155"/>
      <c r="AD142" s="16"/>
      <c r="AE142" s="154"/>
      <c r="AF142" s="155"/>
      <c r="AG142" s="16"/>
      <c r="AH142" s="154"/>
      <c r="AI142" s="155"/>
      <c r="AJ142" s="16"/>
      <c r="AK142" s="154"/>
      <c r="AL142" s="155"/>
      <c r="AM142" s="16"/>
      <c r="AN142" s="154"/>
      <c r="AO142" s="155"/>
      <c r="AP142" s="16"/>
      <c r="AQ142" s="154"/>
      <c r="AR142" s="155"/>
      <c r="AS142" s="16"/>
      <c r="AT142" s="154"/>
      <c r="AU142" s="155"/>
    </row>
    <row r="143" spans="2:47" ht="18" customHeight="1" x14ac:dyDescent="0.25">
      <c r="B143" s="99"/>
      <c r="C143" s="109"/>
      <c r="D143" s="96"/>
      <c r="E143" s="96"/>
      <c r="F143" s="64"/>
      <c r="G143" s="106"/>
      <c r="H143" s="183"/>
      <c r="I143" s="287">
        <f>I142/J142*100</f>
        <v>23.273657289002557</v>
      </c>
      <c r="J143" s="287"/>
      <c r="K143" s="287"/>
      <c r="L143" s="287">
        <f>L142/M142*100</f>
        <v>22.409638554216869</v>
      </c>
      <c r="M143" s="287"/>
      <c r="N143" s="287"/>
      <c r="O143" s="115" t="e">
        <f>(O142/P142)*100</f>
        <v>#DIV/0!</v>
      </c>
      <c r="P143" s="115"/>
      <c r="Q143" s="115"/>
      <c r="R143" s="115" t="e">
        <f>(R142/S142)*100</f>
        <v>#DIV/0!</v>
      </c>
      <c r="S143" s="115"/>
      <c r="T143" s="115"/>
      <c r="U143" s="115" t="e">
        <f>(U142/V142)*100</f>
        <v>#DIV/0!</v>
      </c>
      <c r="V143" s="115"/>
      <c r="W143" s="115"/>
      <c r="X143" s="115" t="e">
        <f>(X142/Y142)*100</f>
        <v>#DIV/0!</v>
      </c>
      <c r="Y143" s="115"/>
      <c r="Z143" s="115"/>
      <c r="AA143" s="115" t="e">
        <f>(AA142/AB142)*100</f>
        <v>#DIV/0!</v>
      </c>
      <c r="AB143" s="115"/>
      <c r="AC143" s="115"/>
      <c r="AD143" s="115" t="e">
        <f>(AD142/AE142)*100</f>
        <v>#DIV/0!</v>
      </c>
      <c r="AE143" s="115"/>
      <c r="AF143" s="115"/>
      <c r="AG143" s="115" t="e">
        <f>(AG142/AH142)*100</f>
        <v>#DIV/0!</v>
      </c>
      <c r="AH143" s="115"/>
      <c r="AI143" s="115"/>
      <c r="AJ143" s="115" t="e">
        <f>(AJ142/AK142)*100</f>
        <v>#DIV/0!</v>
      </c>
      <c r="AK143" s="115"/>
      <c r="AL143" s="115"/>
      <c r="AM143" s="115" t="e">
        <f>(AM142/AN142)*100</f>
        <v>#DIV/0!</v>
      </c>
      <c r="AN143" s="115"/>
      <c r="AO143" s="115"/>
      <c r="AP143" s="115" t="e">
        <f>(AP142/AQ142)*100</f>
        <v>#DIV/0!</v>
      </c>
      <c r="AQ143" s="115"/>
      <c r="AR143" s="115"/>
      <c r="AS143" s="115" t="e">
        <f>(AS142/AT142)*100</f>
        <v>#DIV/0!</v>
      </c>
      <c r="AT143" s="115"/>
      <c r="AU143" s="115"/>
    </row>
    <row r="144" spans="2:47" ht="18" customHeight="1" x14ac:dyDescent="0.25">
      <c r="B144" s="99"/>
      <c r="C144" s="184">
        <v>69</v>
      </c>
      <c r="D144" s="97" t="s">
        <v>184</v>
      </c>
      <c r="E144" s="97" t="s">
        <v>185</v>
      </c>
      <c r="F144" s="97"/>
      <c r="G144" s="106"/>
      <c r="H144" s="183" t="s">
        <v>28</v>
      </c>
      <c r="I144" s="24">
        <v>0</v>
      </c>
      <c r="J144" s="287">
        <v>25</v>
      </c>
      <c r="K144" s="287"/>
      <c r="L144" s="24">
        <v>0</v>
      </c>
      <c r="M144" s="287">
        <v>24</v>
      </c>
      <c r="N144" s="287"/>
      <c r="O144" s="16"/>
      <c r="P144" s="154"/>
      <c r="Q144" s="155"/>
      <c r="R144" s="16"/>
      <c r="S144" s="154"/>
      <c r="T144" s="155"/>
      <c r="U144" s="16"/>
      <c r="V144" s="154"/>
      <c r="W144" s="155"/>
      <c r="X144" s="16"/>
      <c r="Y144" s="154"/>
      <c r="Z144" s="155"/>
      <c r="AA144" s="16"/>
      <c r="AB144" s="154"/>
      <c r="AC144" s="155"/>
      <c r="AD144" s="16"/>
      <c r="AE144" s="154"/>
      <c r="AF144" s="155"/>
      <c r="AG144" s="16"/>
      <c r="AH144" s="154"/>
      <c r="AI144" s="155"/>
      <c r="AJ144" s="16"/>
      <c r="AK144" s="154"/>
      <c r="AL144" s="155"/>
      <c r="AM144" s="16"/>
      <c r="AN144" s="154"/>
      <c r="AO144" s="155"/>
      <c r="AP144" s="16"/>
      <c r="AQ144" s="154"/>
      <c r="AR144" s="155"/>
      <c r="AS144" s="16"/>
      <c r="AT144" s="154"/>
      <c r="AU144" s="155"/>
    </row>
    <row r="145" spans="2:47" ht="18" customHeight="1" thickBot="1" x14ac:dyDescent="0.3">
      <c r="B145" s="100"/>
      <c r="C145" s="185"/>
      <c r="D145" s="97"/>
      <c r="E145" s="97"/>
      <c r="F145" s="97"/>
      <c r="G145" s="106"/>
      <c r="H145" s="183"/>
      <c r="I145" s="287">
        <f>I144/J144*100</f>
        <v>0</v>
      </c>
      <c r="J145" s="287"/>
      <c r="K145" s="287"/>
      <c r="L145" s="287">
        <f>L144/M144*100</f>
        <v>0</v>
      </c>
      <c r="M145" s="287"/>
      <c r="N145" s="287"/>
      <c r="O145" s="115" t="e">
        <f>(O144/P144)*100</f>
        <v>#DIV/0!</v>
      </c>
      <c r="P145" s="115"/>
      <c r="Q145" s="115"/>
      <c r="R145" s="115" t="e">
        <f>(R144/S144)*100</f>
        <v>#DIV/0!</v>
      </c>
      <c r="S145" s="115"/>
      <c r="T145" s="115"/>
      <c r="U145" s="115" t="e">
        <f>(U144/V144)*100</f>
        <v>#DIV/0!</v>
      </c>
      <c r="V145" s="115"/>
      <c r="W145" s="115"/>
      <c r="X145" s="115" t="e">
        <f>(X144/Y144)*100</f>
        <v>#DIV/0!</v>
      </c>
      <c r="Y145" s="115"/>
      <c r="Z145" s="115"/>
      <c r="AA145" s="115" t="e">
        <f>(AA144/AB144)*100</f>
        <v>#DIV/0!</v>
      </c>
      <c r="AB145" s="115"/>
      <c r="AC145" s="115"/>
      <c r="AD145" s="115" t="e">
        <f>(AD144/AE144)*100</f>
        <v>#DIV/0!</v>
      </c>
      <c r="AE145" s="115"/>
      <c r="AF145" s="115"/>
      <c r="AG145" s="115" t="e">
        <f>(AG144/AH144)*100</f>
        <v>#DIV/0!</v>
      </c>
      <c r="AH145" s="115"/>
      <c r="AI145" s="115"/>
      <c r="AJ145" s="115" t="e">
        <f>(AJ144/AK144)*100</f>
        <v>#DIV/0!</v>
      </c>
      <c r="AK145" s="115"/>
      <c r="AL145" s="115"/>
      <c r="AM145" s="115" t="e">
        <f>(AM144/AN144)*100</f>
        <v>#DIV/0!</v>
      </c>
      <c r="AN145" s="115"/>
      <c r="AO145" s="115"/>
      <c r="AP145" s="115" t="e">
        <f>(AP144/AQ144)*100</f>
        <v>#DIV/0!</v>
      </c>
      <c r="AQ145" s="115"/>
      <c r="AR145" s="115"/>
      <c r="AS145" s="115" t="e">
        <f>(AS144/AT144)*100</f>
        <v>#DIV/0!</v>
      </c>
      <c r="AT145" s="115"/>
      <c r="AU145" s="115"/>
    </row>
    <row r="146" spans="2:47" ht="18" customHeight="1" x14ac:dyDescent="0.25">
      <c r="B146" s="201" t="s">
        <v>190</v>
      </c>
      <c r="C146" s="109">
        <v>70</v>
      </c>
      <c r="D146" s="96" t="s">
        <v>322</v>
      </c>
      <c r="E146" s="181" t="s">
        <v>279</v>
      </c>
      <c r="F146" s="213" t="s">
        <v>391</v>
      </c>
      <c r="G146" s="71">
        <v>0.85</v>
      </c>
      <c r="H146" s="214" t="s">
        <v>38</v>
      </c>
      <c r="I146" s="24">
        <v>775</v>
      </c>
      <c r="J146" s="287">
        <v>916</v>
      </c>
      <c r="K146" s="287"/>
      <c r="L146" s="24">
        <v>848</v>
      </c>
      <c r="M146" s="287">
        <v>1204</v>
      </c>
      <c r="N146" s="287"/>
      <c r="O146" s="16"/>
      <c r="P146" s="154"/>
      <c r="Q146" s="155"/>
      <c r="R146" s="16"/>
      <c r="S146" s="154"/>
      <c r="T146" s="155"/>
      <c r="U146" s="16"/>
      <c r="V146" s="154"/>
      <c r="W146" s="155"/>
      <c r="X146" s="16"/>
      <c r="Y146" s="154"/>
      <c r="Z146" s="155"/>
      <c r="AA146" s="16"/>
      <c r="AB146" s="154"/>
      <c r="AC146" s="155"/>
      <c r="AD146" s="16"/>
      <c r="AE146" s="154"/>
      <c r="AF146" s="155"/>
      <c r="AG146" s="16"/>
      <c r="AH146" s="154"/>
      <c r="AI146" s="155"/>
      <c r="AJ146" s="16"/>
      <c r="AK146" s="154"/>
      <c r="AL146" s="155"/>
      <c r="AM146" s="16"/>
      <c r="AN146" s="154"/>
      <c r="AO146" s="155"/>
      <c r="AP146" s="16"/>
      <c r="AQ146" s="154"/>
      <c r="AR146" s="155"/>
      <c r="AS146" s="16"/>
      <c r="AT146" s="154"/>
      <c r="AU146" s="155"/>
    </row>
    <row r="147" spans="2:47" ht="18" customHeight="1" thickBot="1" x14ac:dyDescent="0.3">
      <c r="B147" s="202"/>
      <c r="C147" s="109"/>
      <c r="D147" s="96"/>
      <c r="E147" s="181"/>
      <c r="F147" s="64"/>
      <c r="G147" s="66"/>
      <c r="H147" s="214"/>
      <c r="I147" s="287">
        <f>I146/J146*100</f>
        <v>84.606986899563324</v>
      </c>
      <c r="J147" s="287"/>
      <c r="K147" s="287"/>
      <c r="L147" s="287">
        <f>L146/M146*100</f>
        <v>70.431893687707642</v>
      </c>
      <c r="M147" s="287"/>
      <c r="N147" s="287"/>
      <c r="O147" s="115" t="e">
        <f>(O146/P146)*100</f>
        <v>#DIV/0!</v>
      </c>
      <c r="P147" s="115"/>
      <c r="Q147" s="115"/>
      <c r="R147" s="115" t="e">
        <f>(R146/S146)*100</f>
        <v>#DIV/0!</v>
      </c>
      <c r="S147" s="115"/>
      <c r="T147" s="115"/>
      <c r="U147" s="115" t="e">
        <f>(U146/V146)*100</f>
        <v>#DIV/0!</v>
      </c>
      <c r="V147" s="115"/>
      <c r="W147" s="115"/>
      <c r="X147" s="115" t="e">
        <f>(X146/Y146)*100</f>
        <v>#DIV/0!</v>
      </c>
      <c r="Y147" s="115"/>
      <c r="Z147" s="115"/>
      <c r="AA147" s="115" t="e">
        <f>(AA146/AB146)*100</f>
        <v>#DIV/0!</v>
      </c>
      <c r="AB147" s="115"/>
      <c r="AC147" s="115"/>
      <c r="AD147" s="115" t="e">
        <f>(AD146/AE146)*100</f>
        <v>#DIV/0!</v>
      </c>
      <c r="AE147" s="115"/>
      <c r="AF147" s="115"/>
      <c r="AG147" s="115" t="e">
        <f>(AG146/AH146)*100</f>
        <v>#DIV/0!</v>
      </c>
      <c r="AH147" s="115"/>
      <c r="AI147" s="115"/>
      <c r="AJ147" s="115" t="e">
        <f>(AJ146/AK146)*100</f>
        <v>#DIV/0!</v>
      </c>
      <c r="AK147" s="115"/>
      <c r="AL147" s="115"/>
      <c r="AM147" s="115" t="e">
        <f>(AM146/AN146)*100</f>
        <v>#DIV/0!</v>
      </c>
      <c r="AN147" s="115"/>
      <c r="AO147" s="115"/>
      <c r="AP147" s="115" t="e">
        <f>(AP146/AQ146)*100</f>
        <v>#DIV/0!</v>
      </c>
      <c r="AQ147" s="115"/>
      <c r="AR147" s="115"/>
      <c r="AS147" s="115" t="e">
        <f>(AS146/AT146)*100</f>
        <v>#DIV/0!</v>
      </c>
      <c r="AT147" s="115"/>
      <c r="AU147" s="115"/>
    </row>
    <row r="148" spans="2:47" ht="18" customHeight="1" x14ac:dyDescent="0.25">
      <c r="B148" s="202"/>
      <c r="C148" s="109">
        <v>71</v>
      </c>
      <c r="D148" s="96" t="s">
        <v>323</v>
      </c>
      <c r="E148" s="181" t="s">
        <v>280</v>
      </c>
      <c r="F148" s="213" t="s">
        <v>392</v>
      </c>
      <c r="G148" s="71">
        <v>0.85</v>
      </c>
      <c r="H148" s="214" t="s">
        <v>28</v>
      </c>
      <c r="I148" s="24">
        <v>100949</v>
      </c>
      <c r="J148" s="287">
        <v>100949</v>
      </c>
      <c r="K148" s="287"/>
      <c r="L148" s="24">
        <v>73882</v>
      </c>
      <c r="M148" s="287">
        <v>73882</v>
      </c>
      <c r="N148" s="287"/>
      <c r="O148" s="16"/>
      <c r="P148" s="154"/>
      <c r="Q148" s="155"/>
      <c r="R148" s="16"/>
      <c r="S148" s="154"/>
      <c r="T148" s="155"/>
      <c r="U148" s="16"/>
      <c r="V148" s="154"/>
      <c r="W148" s="155"/>
      <c r="X148" s="16"/>
      <c r="Y148" s="154"/>
      <c r="Z148" s="155"/>
      <c r="AA148" s="16"/>
      <c r="AB148" s="154"/>
      <c r="AC148" s="155"/>
      <c r="AD148" s="16"/>
      <c r="AE148" s="154"/>
      <c r="AF148" s="155"/>
      <c r="AG148" s="16"/>
      <c r="AH148" s="154"/>
      <c r="AI148" s="155"/>
      <c r="AJ148" s="16"/>
      <c r="AK148" s="154"/>
      <c r="AL148" s="155"/>
      <c r="AM148" s="16"/>
      <c r="AN148" s="154"/>
      <c r="AO148" s="155"/>
      <c r="AP148" s="16"/>
      <c r="AQ148" s="154"/>
      <c r="AR148" s="155"/>
      <c r="AS148" s="16"/>
      <c r="AT148" s="154"/>
      <c r="AU148" s="155"/>
    </row>
    <row r="149" spans="2:47" ht="18" customHeight="1" thickBot="1" x14ac:dyDescent="0.3">
      <c r="B149" s="202"/>
      <c r="C149" s="109"/>
      <c r="D149" s="96"/>
      <c r="E149" s="181"/>
      <c r="F149" s="64"/>
      <c r="G149" s="66"/>
      <c r="H149" s="214"/>
      <c r="I149" s="287">
        <f>I148/J148*100</f>
        <v>100</v>
      </c>
      <c r="J149" s="287"/>
      <c r="K149" s="287"/>
      <c r="L149" s="287">
        <f>L148/M148*100</f>
        <v>100</v>
      </c>
      <c r="M149" s="287"/>
      <c r="N149" s="287"/>
      <c r="O149" s="115" t="e">
        <f>(O148/P148)*100</f>
        <v>#DIV/0!</v>
      </c>
      <c r="P149" s="115"/>
      <c r="Q149" s="115"/>
      <c r="R149" s="115" t="e">
        <f>(R148/S148)*100</f>
        <v>#DIV/0!</v>
      </c>
      <c r="S149" s="115"/>
      <c r="T149" s="115"/>
      <c r="U149" s="115" t="e">
        <f>(U148/V148)*100</f>
        <v>#DIV/0!</v>
      </c>
      <c r="V149" s="115"/>
      <c r="W149" s="115"/>
      <c r="X149" s="115" t="e">
        <f>(X148/Y148)*100</f>
        <v>#DIV/0!</v>
      </c>
      <c r="Y149" s="115"/>
      <c r="Z149" s="115"/>
      <c r="AA149" s="115" t="e">
        <f>(AA148/AB148)*100</f>
        <v>#DIV/0!</v>
      </c>
      <c r="AB149" s="115"/>
      <c r="AC149" s="115"/>
      <c r="AD149" s="115" t="e">
        <f>(AD148/AE148)*100</f>
        <v>#DIV/0!</v>
      </c>
      <c r="AE149" s="115"/>
      <c r="AF149" s="115"/>
      <c r="AG149" s="115" t="e">
        <f>(AG148/AH148)*100</f>
        <v>#DIV/0!</v>
      </c>
      <c r="AH149" s="115"/>
      <c r="AI149" s="115"/>
      <c r="AJ149" s="115" t="e">
        <f>(AJ148/AK148)*100</f>
        <v>#DIV/0!</v>
      </c>
      <c r="AK149" s="115"/>
      <c r="AL149" s="115"/>
      <c r="AM149" s="115" t="e">
        <f>(AM148/AN148)*100</f>
        <v>#DIV/0!</v>
      </c>
      <c r="AN149" s="115"/>
      <c r="AO149" s="115"/>
      <c r="AP149" s="115" t="e">
        <f>(AP148/AQ148)*100</f>
        <v>#DIV/0!</v>
      </c>
      <c r="AQ149" s="115"/>
      <c r="AR149" s="115"/>
      <c r="AS149" s="115" t="e">
        <f>(AS148/AT148)*100</f>
        <v>#DIV/0!</v>
      </c>
      <c r="AT149" s="115"/>
      <c r="AU149" s="115"/>
    </row>
    <row r="150" spans="2:47" ht="18" customHeight="1" x14ac:dyDescent="0.25">
      <c r="B150" s="202"/>
      <c r="C150" s="109">
        <v>72</v>
      </c>
      <c r="D150" s="96" t="s">
        <v>324</v>
      </c>
      <c r="E150" s="181" t="s">
        <v>393</v>
      </c>
      <c r="F150" s="213" t="s">
        <v>394</v>
      </c>
      <c r="G150" s="71">
        <v>0.85</v>
      </c>
      <c r="H150" s="214" t="s">
        <v>38</v>
      </c>
      <c r="I150" s="24">
        <v>5470</v>
      </c>
      <c r="J150" s="287">
        <v>5470</v>
      </c>
      <c r="K150" s="287"/>
      <c r="L150" s="24">
        <v>5546</v>
      </c>
      <c r="M150" s="287">
        <v>5546</v>
      </c>
      <c r="N150" s="287"/>
      <c r="O150" s="16"/>
      <c r="P150" s="154"/>
      <c r="Q150" s="155"/>
      <c r="R150" s="16"/>
      <c r="S150" s="154"/>
      <c r="T150" s="155"/>
      <c r="U150" s="16"/>
      <c r="V150" s="154"/>
      <c r="W150" s="155"/>
      <c r="X150" s="16"/>
      <c r="Y150" s="154"/>
      <c r="Z150" s="155"/>
      <c r="AA150" s="16"/>
      <c r="AB150" s="154"/>
      <c r="AC150" s="155"/>
      <c r="AD150" s="16"/>
      <c r="AE150" s="154"/>
      <c r="AF150" s="155"/>
      <c r="AG150" s="16"/>
      <c r="AH150" s="154"/>
      <c r="AI150" s="155"/>
      <c r="AJ150" s="16"/>
      <c r="AK150" s="154"/>
      <c r="AL150" s="155"/>
      <c r="AM150" s="16"/>
      <c r="AN150" s="154"/>
      <c r="AO150" s="155"/>
      <c r="AP150" s="16"/>
      <c r="AQ150" s="154"/>
      <c r="AR150" s="155"/>
      <c r="AS150" s="16"/>
      <c r="AT150" s="154"/>
      <c r="AU150" s="155"/>
    </row>
    <row r="151" spans="2:47" ht="18" customHeight="1" x14ac:dyDescent="0.25">
      <c r="B151" s="202"/>
      <c r="C151" s="109"/>
      <c r="D151" s="96"/>
      <c r="E151" s="181"/>
      <c r="F151" s="64"/>
      <c r="G151" s="66"/>
      <c r="H151" s="214"/>
      <c r="I151" s="287">
        <f>I150/J150*100</f>
        <v>100</v>
      </c>
      <c r="J151" s="287"/>
      <c r="K151" s="287"/>
      <c r="L151" s="287">
        <f>L150/M150*100</f>
        <v>100</v>
      </c>
      <c r="M151" s="287"/>
      <c r="N151" s="287"/>
      <c r="O151" s="115" t="e">
        <f>(O150/P150)*100</f>
        <v>#DIV/0!</v>
      </c>
      <c r="P151" s="115"/>
      <c r="Q151" s="115"/>
      <c r="R151" s="115" t="e">
        <f>(R150/S150)*100</f>
        <v>#DIV/0!</v>
      </c>
      <c r="S151" s="115"/>
      <c r="T151" s="115"/>
      <c r="U151" s="115" t="e">
        <f>(U150/V150)*100</f>
        <v>#DIV/0!</v>
      </c>
      <c r="V151" s="115"/>
      <c r="W151" s="115"/>
      <c r="X151" s="115" t="e">
        <f>(X150/Y150)*100</f>
        <v>#DIV/0!</v>
      </c>
      <c r="Y151" s="115"/>
      <c r="Z151" s="115"/>
      <c r="AA151" s="115" t="e">
        <f>(AA150/AB150)*100</f>
        <v>#DIV/0!</v>
      </c>
      <c r="AB151" s="115"/>
      <c r="AC151" s="115"/>
      <c r="AD151" s="115" t="e">
        <f>(AD150/AE150)*100</f>
        <v>#DIV/0!</v>
      </c>
      <c r="AE151" s="115"/>
      <c r="AF151" s="115"/>
      <c r="AG151" s="115" t="e">
        <f>(AG150/AH150)*100</f>
        <v>#DIV/0!</v>
      </c>
      <c r="AH151" s="115"/>
      <c r="AI151" s="115"/>
      <c r="AJ151" s="115" t="e">
        <f>(AJ150/AK150)*100</f>
        <v>#DIV/0!</v>
      </c>
      <c r="AK151" s="115"/>
      <c r="AL151" s="115"/>
      <c r="AM151" s="115" t="e">
        <f>(AM150/AN150)*100</f>
        <v>#DIV/0!</v>
      </c>
      <c r="AN151" s="115"/>
      <c r="AO151" s="115"/>
      <c r="AP151" s="115" t="e">
        <f>(AP150/AQ150)*100</f>
        <v>#DIV/0!</v>
      </c>
      <c r="AQ151" s="115"/>
      <c r="AR151" s="115"/>
      <c r="AS151" s="115" t="e">
        <f>(AS150/AT150)*100</f>
        <v>#DIV/0!</v>
      </c>
      <c r="AT151" s="115"/>
      <c r="AU151" s="115"/>
    </row>
    <row r="152" spans="2:47" ht="18" customHeight="1" x14ac:dyDescent="0.25">
      <c r="B152" s="202"/>
      <c r="C152" s="109">
        <v>73</v>
      </c>
      <c r="D152" s="96" t="s">
        <v>199</v>
      </c>
      <c r="E152" s="96" t="s">
        <v>200</v>
      </c>
      <c r="F152" s="209" t="s">
        <v>395</v>
      </c>
      <c r="G152" s="211">
        <v>0.85</v>
      </c>
      <c r="H152" s="183" t="s">
        <v>28</v>
      </c>
      <c r="I152" s="24">
        <v>0</v>
      </c>
      <c r="J152" s="287">
        <v>0</v>
      </c>
      <c r="K152" s="287"/>
      <c r="L152" s="24">
        <v>0</v>
      </c>
      <c r="M152" s="287">
        <v>0</v>
      </c>
      <c r="N152" s="287"/>
      <c r="O152" s="16"/>
      <c r="P152" s="154"/>
      <c r="Q152" s="155"/>
      <c r="R152" s="16"/>
      <c r="S152" s="154"/>
      <c r="T152" s="155"/>
      <c r="U152" s="16"/>
      <c r="V152" s="154"/>
      <c r="W152" s="155"/>
      <c r="X152" s="16"/>
      <c r="Y152" s="154"/>
      <c r="Z152" s="155"/>
      <c r="AA152" s="16"/>
      <c r="AB152" s="154"/>
      <c r="AC152" s="155"/>
      <c r="AD152" s="16"/>
      <c r="AE152" s="154"/>
      <c r="AF152" s="155"/>
      <c r="AG152" s="16"/>
      <c r="AH152" s="154"/>
      <c r="AI152" s="155"/>
      <c r="AJ152" s="16"/>
      <c r="AK152" s="154"/>
      <c r="AL152" s="155"/>
      <c r="AM152" s="16"/>
      <c r="AN152" s="154"/>
      <c r="AO152" s="155"/>
      <c r="AP152" s="16"/>
      <c r="AQ152" s="154"/>
      <c r="AR152" s="155"/>
      <c r="AS152" s="16"/>
      <c r="AT152" s="154"/>
      <c r="AU152" s="155"/>
    </row>
    <row r="153" spans="2:47" ht="18" customHeight="1" thickBot="1" x14ac:dyDescent="0.3">
      <c r="B153" s="203"/>
      <c r="C153" s="109"/>
      <c r="D153" s="96"/>
      <c r="E153" s="96"/>
      <c r="F153" s="210"/>
      <c r="G153" s="212"/>
      <c r="H153" s="183"/>
      <c r="I153" s="287" t="e">
        <f>I152/J152*100</f>
        <v>#DIV/0!</v>
      </c>
      <c r="J153" s="287"/>
      <c r="K153" s="287"/>
      <c r="L153" s="287" t="e">
        <f>L152/M152*100</f>
        <v>#DIV/0!</v>
      </c>
      <c r="M153" s="287"/>
      <c r="N153" s="287"/>
      <c r="O153" s="115" t="e">
        <f>(O152/P152)*100</f>
        <v>#DIV/0!</v>
      </c>
      <c r="P153" s="115"/>
      <c r="Q153" s="115"/>
      <c r="R153" s="115" t="e">
        <f>(R152/S152)*100</f>
        <v>#DIV/0!</v>
      </c>
      <c r="S153" s="115"/>
      <c r="T153" s="115"/>
      <c r="U153" s="115" t="e">
        <f>(U152/V152)*100</f>
        <v>#DIV/0!</v>
      </c>
      <c r="V153" s="115"/>
      <c r="W153" s="115"/>
      <c r="X153" s="115" t="e">
        <f>(X152/Y152)*100</f>
        <v>#DIV/0!</v>
      </c>
      <c r="Y153" s="115"/>
      <c r="Z153" s="115"/>
      <c r="AA153" s="115" t="e">
        <f>(AA152/AB152)*100</f>
        <v>#DIV/0!</v>
      </c>
      <c r="AB153" s="115"/>
      <c r="AC153" s="115"/>
      <c r="AD153" s="115" t="e">
        <f>(AD152/AE152)*100</f>
        <v>#DIV/0!</v>
      </c>
      <c r="AE153" s="115"/>
      <c r="AF153" s="115"/>
      <c r="AG153" s="115" t="e">
        <f>(AG152/AH152)*100</f>
        <v>#DIV/0!</v>
      </c>
      <c r="AH153" s="115"/>
      <c r="AI153" s="115"/>
      <c r="AJ153" s="115" t="e">
        <f>(AJ152/AK152)*100</f>
        <v>#DIV/0!</v>
      </c>
      <c r="AK153" s="115"/>
      <c r="AL153" s="115"/>
      <c r="AM153" s="115" t="e">
        <f>(AM152/AN152)*100</f>
        <v>#DIV/0!</v>
      </c>
      <c r="AN153" s="115"/>
      <c r="AO153" s="115"/>
      <c r="AP153" s="115" t="e">
        <f>(AP152/AQ152)*100</f>
        <v>#DIV/0!</v>
      </c>
      <c r="AQ153" s="115"/>
      <c r="AR153" s="115"/>
      <c r="AS153" s="115" t="e">
        <f>(AS152/AT152)*100</f>
        <v>#DIV/0!</v>
      </c>
      <c r="AT153" s="115"/>
      <c r="AU153" s="115"/>
    </row>
    <row r="154" spans="2:47" ht="18" customHeight="1" x14ac:dyDescent="0.25">
      <c r="B154" s="205" t="s">
        <v>201</v>
      </c>
      <c r="C154" s="109">
        <v>74</v>
      </c>
      <c r="D154" s="96" t="s">
        <v>316</v>
      </c>
      <c r="E154" s="96" t="s">
        <v>203</v>
      </c>
      <c r="F154" s="208" t="s">
        <v>396</v>
      </c>
      <c r="G154" s="71">
        <v>0.85</v>
      </c>
      <c r="H154" s="183" t="s">
        <v>38</v>
      </c>
      <c r="I154" s="24">
        <v>23</v>
      </c>
      <c r="J154" s="287">
        <v>23</v>
      </c>
      <c r="K154" s="287"/>
      <c r="L154" s="24">
        <v>33</v>
      </c>
      <c r="M154" s="287">
        <v>33</v>
      </c>
      <c r="N154" s="287"/>
      <c r="O154" s="16"/>
      <c r="P154" s="154"/>
      <c r="Q154" s="155"/>
      <c r="R154" s="16"/>
      <c r="S154" s="154"/>
      <c r="T154" s="155"/>
      <c r="U154" s="16"/>
      <c r="V154" s="154"/>
      <c r="W154" s="155"/>
      <c r="X154" s="16"/>
      <c r="Y154" s="154"/>
      <c r="Z154" s="155"/>
      <c r="AA154" s="16"/>
      <c r="AB154" s="154"/>
      <c r="AC154" s="155"/>
      <c r="AD154" s="16"/>
      <c r="AE154" s="154"/>
      <c r="AF154" s="155"/>
      <c r="AG154" s="16"/>
      <c r="AH154" s="154"/>
      <c r="AI154" s="155"/>
      <c r="AJ154" s="16"/>
      <c r="AK154" s="154"/>
      <c r="AL154" s="155"/>
      <c r="AM154" s="16"/>
      <c r="AN154" s="154"/>
      <c r="AO154" s="155"/>
      <c r="AP154" s="16"/>
      <c r="AQ154" s="154"/>
      <c r="AR154" s="155"/>
      <c r="AS154" s="16"/>
      <c r="AT154" s="154"/>
      <c r="AU154" s="155"/>
    </row>
    <row r="155" spans="2:47" ht="18" customHeight="1" x14ac:dyDescent="0.25">
      <c r="B155" s="206"/>
      <c r="C155" s="109"/>
      <c r="D155" s="96"/>
      <c r="E155" s="96"/>
      <c r="F155" s="81"/>
      <c r="G155" s="66"/>
      <c r="H155" s="183"/>
      <c r="I155" s="287">
        <f>I154/J154*100</f>
        <v>100</v>
      </c>
      <c r="J155" s="287"/>
      <c r="K155" s="287"/>
      <c r="L155" s="287">
        <f>L154/M154*100</f>
        <v>100</v>
      </c>
      <c r="M155" s="287"/>
      <c r="N155" s="287"/>
      <c r="O155" s="115" t="e">
        <f>(O154/P154)*100</f>
        <v>#DIV/0!</v>
      </c>
      <c r="P155" s="115"/>
      <c r="Q155" s="115"/>
      <c r="R155" s="115" t="e">
        <f>(R154/S154)*100</f>
        <v>#DIV/0!</v>
      </c>
      <c r="S155" s="115"/>
      <c r="T155" s="115"/>
      <c r="U155" s="115" t="e">
        <f>(U154/V154)*100</f>
        <v>#DIV/0!</v>
      </c>
      <c r="V155" s="115"/>
      <c r="W155" s="115"/>
      <c r="X155" s="115" t="e">
        <f>(X154/Y154)*100</f>
        <v>#DIV/0!</v>
      </c>
      <c r="Y155" s="115"/>
      <c r="Z155" s="115"/>
      <c r="AA155" s="115" t="e">
        <f>(AA154/AB154)*100</f>
        <v>#DIV/0!</v>
      </c>
      <c r="AB155" s="115"/>
      <c r="AC155" s="115"/>
      <c r="AD155" s="115" t="e">
        <f>(AD154/AE154)*100</f>
        <v>#DIV/0!</v>
      </c>
      <c r="AE155" s="115"/>
      <c r="AF155" s="115"/>
      <c r="AG155" s="115" t="e">
        <f>(AG154/AH154)*100</f>
        <v>#DIV/0!</v>
      </c>
      <c r="AH155" s="115"/>
      <c r="AI155" s="115"/>
      <c r="AJ155" s="115" t="e">
        <f>(AJ154/AK154)*100</f>
        <v>#DIV/0!</v>
      </c>
      <c r="AK155" s="115"/>
      <c r="AL155" s="115"/>
      <c r="AM155" s="115" t="e">
        <f>(AM154/AN154)*100</f>
        <v>#DIV/0!</v>
      </c>
      <c r="AN155" s="115"/>
      <c r="AO155" s="115"/>
      <c r="AP155" s="115" t="e">
        <f>(AP154/AQ154)*100</f>
        <v>#DIV/0!</v>
      </c>
      <c r="AQ155" s="115"/>
      <c r="AR155" s="115"/>
      <c r="AS155" s="115" t="e">
        <f>(AS154/AT154)*100</f>
        <v>#DIV/0!</v>
      </c>
      <c r="AT155" s="115"/>
      <c r="AU155" s="115"/>
    </row>
    <row r="156" spans="2:47" ht="18" customHeight="1" x14ac:dyDescent="0.25">
      <c r="B156" s="206"/>
      <c r="C156" s="109">
        <v>75</v>
      </c>
      <c r="D156" s="96" t="s">
        <v>317</v>
      </c>
      <c r="E156" s="96" t="s">
        <v>205</v>
      </c>
      <c r="F156" s="81" t="s">
        <v>397</v>
      </c>
      <c r="G156" s="71">
        <v>0.85</v>
      </c>
      <c r="H156" s="183" t="s">
        <v>28</v>
      </c>
      <c r="I156" s="24">
        <v>51</v>
      </c>
      <c r="J156" s="287">
        <v>51</v>
      </c>
      <c r="K156" s="287"/>
      <c r="L156" s="24">
        <v>106</v>
      </c>
      <c r="M156" s="287">
        <v>106</v>
      </c>
      <c r="N156" s="287"/>
      <c r="O156" s="16"/>
      <c r="P156" s="154"/>
      <c r="Q156" s="155"/>
      <c r="R156" s="16"/>
      <c r="S156" s="154"/>
      <c r="T156" s="155"/>
      <c r="U156" s="16"/>
      <c r="V156" s="154"/>
      <c r="W156" s="155"/>
      <c r="X156" s="16"/>
      <c r="Y156" s="154"/>
      <c r="Z156" s="155"/>
      <c r="AA156" s="16"/>
      <c r="AB156" s="154"/>
      <c r="AC156" s="155"/>
      <c r="AD156" s="16"/>
      <c r="AE156" s="154"/>
      <c r="AF156" s="155"/>
      <c r="AG156" s="16"/>
      <c r="AH156" s="154"/>
      <c r="AI156" s="155"/>
      <c r="AJ156" s="16"/>
      <c r="AK156" s="154"/>
      <c r="AL156" s="155"/>
      <c r="AM156" s="16"/>
      <c r="AN156" s="154"/>
      <c r="AO156" s="155"/>
      <c r="AP156" s="16"/>
      <c r="AQ156" s="154"/>
      <c r="AR156" s="155"/>
      <c r="AS156" s="16"/>
      <c r="AT156" s="154"/>
      <c r="AU156" s="155"/>
    </row>
    <row r="157" spans="2:47" ht="18" customHeight="1" x14ac:dyDescent="0.25">
      <c r="B157" s="206"/>
      <c r="C157" s="109"/>
      <c r="D157" s="96"/>
      <c r="E157" s="96"/>
      <c r="F157" s="81"/>
      <c r="G157" s="66"/>
      <c r="H157" s="183"/>
      <c r="I157" s="287">
        <f>I156/J156*100</f>
        <v>100</v>
      </c>
      <c r="J157" s="287"/>
      <c r="K157" s="287"/>
      <c r="L157" s="287">
        <f>L156/M156*100</f>
        <v>100</v>
      </c>
      <c r="M157" s="287"/>
      <c r="N157" s="287"/>
      <c r="O157" s="115" t="e">
        <f>(O156/P156)*100</f>
        <v>#DIV/0!</v>
      </c>
      <c r="P157" s="115"/>
      <c r="Q157" s="115"/>
      <c r="R157" s="115" t="e">
        <f>(R156/S156)*100</f>
        <v>#DIV/0!</v>
      </c>
      <c r="S157" s="115"/>
      <c r="T157" s="115"/>
      <c r="U157" s="115" t="e">
        <f>(U156/V156)*100</f>
        <v>#DIV/0!</v>
      </c>
      <c r="V157" s="115"/>
      <c r="W157" s="115"/>
      <c r="X157" s="115" t="e">
        <f>(X156/Y156)*100</f>
        <v>#DIV/0!</v>
      </c>
      <c r="Y157" s="115"/>
      <c r="Z157" s="115"/>
      <c r="AA157" s="115" t="e">
        <f>(AA156/AB156)*100</f>
        <v>#DIV/0!</v>
      </c>
      <c r="AB157" s="115"/>
      <c r="AC157" s="115"/>
      <c r="AD157" s="115" t="e">
        <f>(AD156/AE156)*100</f>
        <v>#DIV/0!</v>
      </c>
      <c r="AE157" s="115"/>
      <c r="AF157" s="115"/>
      <c r="AG157" s="115" t="e">
        <f>(AG156/AH156)*100</f>
        <v>#DIV/0!</v>
      </c>
      <c r="AH157" s="115"/>
      <c r="AI157" s="115"/>
      <c r="AJ157" s="115" t="e">
        <f>(AJ156/AK156)*100</f>
        <v>#DIV/0!</v>
      </c>
      <c r="AK157" s="115"/>
      <c r="AL157" s="115"/>
      <c r="AM157" s="115" t="e">
        <f>(AM156/AN156)*100</f>
        <v>#DIV/0!</v>
      </c>
      <c r="AN157" s="115"/>
      <c r="AO157" s="115"/>
      <c r="AP157" s="115" t="e">
        <f>(AP156/AQ156)*100</f>
        <v>#DIV/0!</v>
      </c>
      <c r="AQ157" s="115"/>
      <c r="AR157" s="115"/>
      <c r="AS157" s="115" t="e">
        <f>(AS156/AT156)*100</f>
        <v>#DIV/0!</v>
      </c>
      <c r="AT157" s="115"/>
      <c r="AU157" s="115"/>
    </row>
    <row r="158" spans="2:47" ht="18" customHeight="1" x14ac:dyDescent="0.25">
      <c r="B158" s="206"/>
      <c r="C158" s="109">
        <v>76</v>
      </c>
      <c r="D158" s="96" t="s">
        <v>318</v>
      </c>
      <c r="E158" s="96" t="s">
        <v>207</v>
      </c>
      <c r="F158" s="81" t="s">
        <v>398</v>
      </c>
      <c r="G158" s="71">
        <v>0.85</v>
      </c>
      <c r="H158" s="183" t="s">
        <v>28</v>
      </c>
      <c r="I158" s="24">
        <v>4</v>
      </c>
      <c r="J158" s="287">
        <v>4</v>
      </c>
      <c r="K158" s="287"/>
      <c r="L158" s="24">
        <v>6</v>
      </c>
      <c r="M158" s="287">
        <v>6</v>
      </c>
      <c r="N158" s="287"/>
      <c r="O158" s="16"/>
      <c r="P158" s="154"/>
      <c r="Q158" s="155"/>
      <c r="R158" s="16"/>
      <c r="S158" s="154"/>
      <c r="T158" s="155"/>
      <c r="U158" s="16"/>
      <c r="V158" s="154"/>
      <c r="W158" s="155"/>
      <c r="X158" s="16"/>
      <c r="Y158" s="154"/>
      <c r="Z158" s="155"/>
      <c r="AA158" s="16"/>
      <c r="AB158" s="154"/>
      <c r="AC158" s="155"/>
      <c r="AD158" s="16"/>
      <c r="AE158" s="154"/>
      <c r="AF158" s="155"/>
      <c r="AG158" s="16"/>
      <c r="AH158" s="154"/>
      <c r="AI158" s="155"/>
      <c r="AJ158" s="16"/>
      <c r="AK158" s="154"/>
      <c r="AL158" s="155"/>
      <c r="AM158" s="16"/>
      <c r="AN158" s="154"/>
      <c r="AO158" s="155"/>
      <c r="AP158" s="16"/>
      <c r="AQ158" s="154"/>
      <c r="AR158" s="155"/>
      <c r="AS158" s="16"/>
      <c r="AT158" s="154"/>
      <c r="AU158" s="155"/>
    </row>
    <row r="159" spans="2:47" ht="18" customHeight="1" thickBot="1" x14ac:dyDescent="0.3">
      <c r="B159" s="207"/>
      <c r="C159" s="109"/>
      <c r="D159" s="96"/>
      <c r="E159" s="96"/>
      <c r="F159" s="204"/>
      <c r="G159" s="66"/>
      <c r="H159" s="183"/>
      <c r="I159" s="287">
        <f>I158/J158*100</f>
        <v>100</v>
      </c>
      <c r="J159" s="287"/>
      <c r="K159" s="287"/>
      <c r="L159" s="287">
        <f>L158/M158*100</f>
        <v>100</v>
      </c>
      <c r="M159" s="287"/>
      <c r="N159" s="287"/>
      <c r="O159" s="115" t="e">
        <f>(O158/P158)*100</f>
        <v>#DIV/0!</v>
      </c>
      <c r="P159" s="115"/>
      <c r="Q159" s="115"/>
      <c r="R159" s="115" t="e">
        <f>(R158/S158)*100</f>
        <v>#DIV/0!</v>
      </c>
      <c r="S159" s="115"/>
      <c r="T159" s="115"/>
      <c r="U159" s="115" t="e">
        <f>(U158/V158)*100</f>
        <v>#DIV/0!</v>
      </c>
      <c r="V159" s="115"/>
      <c r="W159" s="115"/>
      <c r="X159" s="115" t="e">
        <f>(X158/Y158)*100</f>
        <v>#DIV/0!</v>
      </c>
      <c r="Y159" s="115"/>
      <c r="Z159" s="115"/>
      <c r="AA159" s="115" t="e">
        <f>(AA158/AB158)*100</f>
        <v>#DIV/0!</v>
      </c>
      <c r="AB159" s="115"/>
      <c r="AC159" s="115"/>
      <c r="AD159" s="115" t="e">
        <f>(AD158/AE158)*100</f>
        <v>#DIV/0!</v>
      </c>
      <c r="AE159" s="115"/>
      <c r="AF159" s="115"/>
      <c r="AG159" s="115" t="e">
        <f>(AG158/AH158)*100</f>
        <v>#DIV/0!</v>
      </c>
      <c r="AH159" s="115"/>
      <c r="AI159" s="115"/>
      <c r="AJ159" s="115" t="e">
        <f>(AJ158/AK158)*100</f>
        <v>#DIV/0!</v>
      </c>
      <c r="AK159" s="115"/>
      <c r="AL159" s="115"/>
      <c r="AM159" s="115" t="e">
        <f>(AM158/AN158)*100</f>
        <v>#DIV/0!</v>
      </c>
      <c r="AN159" s="115"/>
      <c r="AO159" s="115"/>
      <c r="AP159" s="115" t="e">
        <f>(AP158/AQ158)*100</f>
        <v>#DIV/0!</v>
      </c>
      <c r="AQ159" s="115"/>
      <c r="AR159" s="115"/>
      <c r="AS159" s="115" t="e">
        <f>(AS158/AT158)*100</f>
        <v>#DIV/0!</v>
      </c>
      <c r="AT159" s="115"/>
      <c r="AU159" s="115"/>
    </row>
    <row r="160" spans="2:47" ht="18" customHeight="1" x14ac:dyDescent="0.25">
      <c r="B160" s="201" t="s">
        <v>214</v>
      </c>
      <c r="C160" s="109">
        <v>77</v>
      </c>
      <c r="D160" s="96" t="s">
        <v>415</v>
      </c>
      <c r="E160" s="96" t="s">
        <v>216</v>
      </c>
      <c r="F160" s="194" t="s">
        <v>399</v>
      </c>
      <c r="G160" s="71">
        <v>0.85</v>
      </c>
      <c r="H160" s="183" t="s">
        <v>28</v>
      </c>
      <c r="I160" s="24">
        <v>17</v>
      </c>
      <c r="J160" s="287">
        <v>18</v>
      </c>
      <c r="K160" s="287"/>
      <c r="L160" s="24">
        <v>17</v>
      </c>
      <c r="M160" s="287">
        <v>17</v>
      </c>
      <c r="N160" s="287"/>
      <c r="O160" s="16"/>
      <c r="P160" s="154"/>
      <c r="Q160" s="155"/>
      <c r="R160" s="16"/>
      <c r="S160" s="154"/>
      <c r="T160" s="155"/>
      <c r="U160" s="16"/>
      <c r="V160" s="154"/>
      <c r="W160" s="155"/>
      <c r="X160" s="16"/>
      <c r="Y160" s="154"/>
      <c r="Z160" s="155"/>
      <c r="AA160" s="16"/>
      <c r="AB160" s="154"/>
      <c r="AC160" s="155"/>
      <c r="AD160" s="16"/>
      <c r="AE160" s="154"/>
      <c r="AF160" s="155"/>
      <c r="AG160" s="16"/>
      <c r="AH160" s="154"/>
      <c r="AI160" s="155"/>
      <c r="AJ160" s="16"/>
      <c r="AK160" s="154"/>
      <c r="AL160" s="155"/>
      <c r="AM160" s="16"/>
      <c r="AN160" s="154"/>
      <c r="AO160" s="155"/>
      <c r="AP160" s="16"/>
      <c r="AQ160" s="154"/>
      <c r="AR160" s="155"/>
      <c r="AS160" s="16"/>
      <c r="AT160" s="154"/>
      <c r="AU160" s="155"/>
    </row>
    <row r="161" spans="2:47" ht="18" customHeight="1" x14ac:dyDescent="0.25">
      <c r="B161" s="202"/>
      <c r="C161" s="109"/>
      <c r="D161" s="96"/>
      <c r="E161" s="96"/>
      <c r="F161" s="82"/>
      <c r="G161" s="66"/>
      <c r="H161" s="183"/>
      <c r="I161" s="287">
        <f>I160/J160*100</f>
        <v>94.444444444444443</v>
      </c>
      <c r="J161" s="287"/>
      <c r="K161" s="287"/>
      <c r="L161" s="287">
        <f>L160/M160*100</f>
        <v>100</v>
      </c>
      <c r="M161" s="287"/>
      <c r="N161" s="287"/>
      <c r="O161" s="115" t="e">
        <f>(O160/P160)*100</f>
        <v>#DIV/0!</v>
      </c>
      <c r="P161" s="115"/>
      <c r="Q161" s="115"/>
      <c r="R161" s="115" t="e">
        <f>(R160/S160)*100</f>
        <v>#DIV/0!</v>
      </c>
      <c r="S161" s="115"/>
      <c r="T161" s="115"/>
      <c r="U161" s="115" t="e">
        <f>(U160/V160)*100</f>
        <v>#DIV/0!</v>
      </c>
      <c r="V161" s="115"/>
      <c r="W161" s="115"/>
      <c r="X161" s="115" t="e">
        <f>(X160/Y160)*100</f>
        <v>#DIV/0!</v>
      </c>
      <c r="Y161" s="115"/>
      <c r="Z161" s="115"/>
      <c r="AA161" s="115" t="e">
        <f>(AA160/AB160)*100</f>
        <v>#DIV/0!</v>
      </c>
      <c r="AB161" s="115"/>
      <c r="AC161" s="115"/>
      <c r="AD161" s="115" t="e">
        <f>(AD160/AE160)*100</f>
        <v>#DIV/0!</v>
      </c>
      <c r="AE161" s="115"/>
      <c r="AF161" s="115"/>
      <c r="AG161" s="115" t="e">
        <f>(AG160/AH160)*100</f>
        <v>#DIV/0!</v>
      </c>
      <c r="AH161" s="115"/>
      <c r="AI161" s="115"/>
      <c r="AJ161" s="115" t="e">
        <f>(AJ160/AK160)*100</f>
        <v>#DIV/0!</v>
      </c>
      <c r="AK161" s="115"/>
      <c r="AL161" s="115"/>
      <c r="AM161" s="115" t="e">
        <f>(AM160/AN160)*100</f>
        <v>#DIV/0!</v>
      </c>
      <c r="AN161" s="115"/>
      <c r="AO161" s="115"/>
      <c r="AP161" s="115" t="e">
        <f>(AP160/AQ160)*100</f>
        <v>#DIV/0!</v>
      </c>
      <c r="AQ161" s="115"/>
      <c r="AR161" s="115"/>
      <c r="AS161" s="115" t="e">
        <f>(AS160/AT160)*100</f>
        <v>#DIV/0!</v>
      </c>
      <c r="AT161" s="115"/>
      <c r="AU161" s="115"/>
    </row>
    <row r="162" spans="2:47" ht="18" customHeight="1" x14ac:dyDescent="0.25">
      <c r="B162" s="202"/>
      <c r="C162" s="109">
        <v>78</v>
      </c>
      <c r="D162" s="96" t="s">
        <v>416</v>
      </c>
      <c r="E162" s="96" t="s">
        <v>218</v>
      </c>
      <c r="F162" s="82" t="s">
        <v>400</v>
      </c>
      <c r="G162" s="79">
        <v>0.85</v>
      </c>
      <c r="H162" s="183" t="s">
        <v>28</v>
      </c>
      <c r="I162" s="24">
        <v>0</v>
      </c>
      <c r="J162" s="287">
        <v>0</v>
      </c>
      <c r="K162" s="287"/>
      <c r="L162" s="24">
        <v>0</v>
      </c>
      <c r="M162" s="287">
        <v>0</v>
      </c>
      <c r="N162" s="287"/>
      <c r="O162" s="16"/>
      <c r="P162" s="154"/>
      <c r="Q162" s="155"/>
      <c r="R162" s="16"/>
      <c r="S162" s="154"/>
      <c r="T162" s="155"/>
      <c r="U162" s="16"/>
      <c r="V162" s="154"/>
      <c r="W162" s="155"/>
      <c r="X162" s="16"/>
      <c r="Y162" s="154"/>
      <c r="Z162" s="155"/>
      <c r="AA162" s="16"/>
      <c r="AB162" s="154"/>
      <c r="AC162" s="155"/>
      <c r="AD162" s="16"/>
      <c r="AE162" s="154"/>
      <c r="AF162" s="155"/>
      <c r="AG162" s="16"/>
      <c r="AH162" s="154"/>
      <c r="AI162" s="155"/>
      <c r="AJ162" s="16"/>
      <c r="AK162" s="154"/>
      <c r="AL162" s="155"/>
      <c r="AM162" s="16"/>
      <c r="AN162" s="154"/>
      <c r="AO162" s="155"/>
      <c r="AP162" s="16"/>
      <c r="AQ162" s="154"/>
      <c r="AR162" s="155"/>
      <c r="AS162" s="16"/>
      <c r="AT162" s="154"/>
      <c r="AU162" s="155"/>
    </row>
    <row r="163" spans="2:47" ht="18" customHeight="1" x14ac:dyDescent="0.25">
      <c r="B163" s="202"/>
      <c r="C163" s="109"/>
      <c r="D163" s="96"/>
      <c r="E163" s="96"/>
      <c r="F163" s="82"/>
      <c r="G163" s="77"/>
      <c r="H163" s="183"/>
      <c r="I163" s="287" t="e">
        <f>I162/J162*100</f>
        <v>#DIV/0!</v>
      </c>
      <c r="J163" s="287"/>
      <c r="K163" s="287"/>
      <c r="L163" s="287" t="e">
        <f>L162/M162*100</f>
        <v>#DIV/0!</v>
      </c>
      <c r="M163" s="287"/>
      <c r="N163" s="287"/>
      <c r="O163" s="115" t="e">
        <f>(O162/P162)*100</f>
        <v>#DIV/0!</v>
      </c>
      <c r="P163" s="115"/>
      <c r="Q163" s="115"/>
      <c r="R163" s="115" t="e">
        <f>(R162/S162)*100</f>
        <v>#DIV/0!</v>
      </c>
      <c r="S163" s="115"/>
      <c r="T163" s="115"/>
      <c r="U163" s="115" t="e">
        <f>(U162/V162)*100</f>
        <v>#DIV/0!</v>
      </c>
      <c r="V163" s="115"/>
      <c r="W163" s="115"/>
      <c r="X163" s="115" t="e">
        <f>(X162/Y162)*100</f>
        <v>#DIV/0!</v>
      </c>
      <c r="Y163" s="115"/>
      <c r="Z163" s="115"/>
      <c r="AA163" s="115" t="e">
        <f>(AA162/AB162)*100</f>
        <v>#DIV/0!</v>
      </c>
      <c r="AB163" s="115"/>
      <c r="AC163" s="115"/>
      <c r="AD163" s="115" t="e">
        <f>(AD162/AE162)*100</f>
        <v>#DIV/0!</v>
      </c>
      <c r="AE163" s="115"/>
      <c r="AF163" s="115"/>
      <c r="AG163" s="115" t="e">
        <f>(AG162/AH162)*100</f>
        <v>#DIV/0!</v>
      </c>
      <c r="AH163" s="115"/>
      <c r="AI163" s="115"/>
      <c r="AJ163" s="115" t="e">
        <f>(AJ162/AK162)*100</f>
        <v>#DIV/0!</v>
      </c>
      <c r="AK163" s="115"/>
      <c r="AL163" s="115"/>
      <c r="AM163" s="115" t="e">
        <f>(AM162/AN162)*100</f>
        <v>#DIV/0!</v>
      </c>
      <c r="AN163" s="115"/>
      <c r="AO163" s="115"/>
      <c r="AP163" s="115" t="e">
        <f>(AP162/AQ162)*100</f>
        <v>#DIV/0!</v>
      </c>
      <c r="AQ163" s="115"/>
      <c r="AR163" s="115"/>
      <c r="AS163" s="115" t="e">
        <f>(AS162/AT162)*100</f>
        <v>#DIV/0!</v>
      </c>
      <c r="AT163" s="115"/>
      <c r="AU163" s="115"/>
    </row>
    <row r="164" spans="2:47" ht="18" customHeight="1" x14ac:dyDescent="0.25">
      <c r="B164" s="202"/>
      <c r="C164" s="109">
        <v>79</v>
      </c>
      <c r="D164" s="96" t="s">
        <v>319</v>
      </c>
      <c r="E164" s="96" t="s">
        <v>220</v>
      </c>
      <c r="F164" s="82" t="s">
        <v>401</v>
      </c>
      <c r="G164" s="79">
        <v>0.85</v>
      </c>
      <c r="H164" s="183" t="s">
        <v>28</v>
      </c>
      <c r="I164" s="24">
        <v>510</v>
      </c>
      <c r="J164" s="287">
        <v>435</v>
      </c>
      <c r="K164" s="287"/>
      <c r="L164" s="24">
        <v>1005</v>
      </c>
      <c r="M164" s="287">
        <v>936</v>
      </c>
      <c r="N164" s="287"/>
      <c r="O164" s="16"/>
      <c r="P164" s="154"/>
      <c r="Q164" s="155"/>
      <c r="R164" s="16"/>
      <c r="S164" s="154"/>
      <c r="T164" s="155"/>
      <c r="U164" s="16"/>
      <c r="V164" s="154"/>
      <c r="W164" s="155"/>
      <c r="X164" s="16"/>
      <c r="Y164" s="154"/>
      <c r="Z164" s="155"/>
      <c r="AA164" s="16"/>
      <c r="AB164" s="154"/>
      <c r="AC164" s="155"/>
      <c r="AD164" s="16"/>
      <c r="AE164" s="154"/>
      <c r="AF164" s="155"/>
      <c r="AG164" s="16"/>
      <c r="AH164" s="154"/>
      <c r="AI164" s="155"/>
      <c r="AJ164" s="16"/>
      <c r="AK164" s="154"/>
      <c r="AL164" s="155"/>
      <c r="AM164" s="16"/>
      <c r="AN164" s="154"/>
      <c r="AO164" s="155"/>
      <c r="AP164" s="16"/>
      <c r="AQ164" s="154"/>
      <c r="AR164" s="155"/>
      <c r="AS164" s="16"/>
      <c r="AT164" s="154"/>
      <c r="AU164" s="155"/>
    </row>
    <row r="165" spans="2:47" ht="18" customHeight="1" x14ac:dyDescent="0.25">
      <c r="B165" s="202"/>
      <c r="C165" s="109"/>
      <c r="D165" s="96"/>
      <c r="E165" s="96"/>
      <c r="F165" s="82"/>
      <c r="G165" s="77"/>
      <c r="H165" s="183"/>
      <c r="I165" s="287">
        <f>I164/J164*100</f>
        <v>117.24137931034481</v>
      </c>
      <c r="J165" s="287"/>
      <c r="K165" s="287"/>
      <c r="L165" s="287">
        <f>L164/M164*100</f>
        <v>107.37179487179486</v>
      </c>
      <c r="M165" s="287"/>
      <c r="N165" s="287"/>
      <c r="O165" s="115" t="e">
        <f>(O164/P164)*100</f>
        <v>#DIV/0!</v>
      </c>
      <c r="P165" s="115"/>
      <c r="Q165" s="115"/>
      <c r="R165" s="115" t="e">
        <f>(R164/S164)*100</f>
        <v>#DIV/0!</v>
      </c>
      <c r="S165" s="115"/>
      <c r="T165" s="115"/>
      <c r="U165" s="115" t="e">
        <f>(U164/V164)*100</f>
        <v>#DIV/0!</v>
      </c>
      <c r="V165" s="115"/>
      <c r="W165" s="115"/>
      <c r="X165" s="115" t="e">
        <f>(X164/Y164)*100</f>
        <v>#DIV/0!</v>
      </c>
      <c r="Y165" s="115"/>
      <c r="Z165" s="115"/>
      <c r="AA165" s="115" t="e">
        <f>(AA164/AB164)*100</f>
        <v>#DIV/0!</v>
      </c>
      <c r="AB165" s="115"/>
      <c r="AC165" s="115"/>
      <c r="AD165" s="115" t="e">
        <f>(AD164/AE164)*100</f>
        <v>#DIV/0!</v>
      </c>
      <c r="AE165" s="115"/>
      <c r="AF165" s="115"/>
      <c r="AG165" s="115" t="e">
        <f>(AG164/AH164)*100</f>
        <v>#DIV/0!</v>
      </c>
      <c r="AH165" s="115"/>
      <c r="AI165" s="115"/>
      <c r="AJ165" s="115" t="e">
        <f>(AJ164/AK164)*100</f>
        <v>#DIV/0!</v>
      </c>
      <c r="AK165" s="115"/>
      <c r="AL165" s="115"/>
      <c r="AM165" s="115" t="e">
        <f>(AM164/AN164)*100</f>
        <v>#DIV/0!</v>
      </c>
      <c r="AN165" s="115"/>
      <c r="AO165" s="115"/>
      <c r="AP165" s="115" t="e">
        <f>(AP164/AQ164)*100</f>
        <v>#DIV/0!</v>
      </c>
      <c r="AQ165" s="115"/>
      <c r="AR165" s="115"/>
      <c r="AS165" s="115" t="e">
        <f>(AS164/AT164)*100</f>
        <v>#DIV/0!</v>
      </c>
      <c r="AT165" s="115"/>
      <c r="AU165" s="115"/>
    </row>
    <row r="166" spans="2:47" ht="18" customHeight="1" x14ac:dyDescent="0.25">
      <c r="B166" s="202"/>
      <c r="C166" s="109">
        <v>80</v>
      </c>
      <c r="D166" s="96" t="s">
        <v>320</v>
      </c>
      <c r="E166" s="197" t="s">
        <v>222</v>
      </c>
      <c r="F166" s="199" t="s">
        <v>402</v>
      </c>
      <c r="G166" s="79">
        <v>0.85</v>
      </c>
      <c r="H166" s="183" t="s">
        <v>28</v>
      </c>
      <c r="I166" s="24">
        <v>4</v>
      </c>
      <c r="J166" s="287">
        <v>4</v>
      </c>
      <c r="K166" s="287"/>
      <c r="L166" s="24">
        <v>4</v>
      </c>
      <c r="M166" s="287">
        <v>4</v>
      </c>
      <c r="N166" s="287"/>
      <c r="O166" s="16"/>
      <c r="P166" s="154"/>
      <c r="Q166" s="155"/>
      <c r="R166" s="16"/>
      <c r="S166" s="154"/>
      <c r="T166" s="155"/>
      <c r="U166" s="16"/>
      <c r="V166" s="154"/>
      <c r="W166" s="155"/>
      <c r="X166" s="16"/>
      <c r="Y166" s="154"/>
      <c r="Z166" s="155"/>
      <c r="AA166" s="16"/>
      <c r="AB166" s="154"/>
      <c r="AC166" s="155"/>
      <c r="AD166" s="16"/>
      <c r="AE166" s="154"/>
      <c r="AF166" s="155"/>
      <c r="AG166" s="16"/>
      <c r="AH166" s="154"/>
      <c r="AI166" s="155"/>
      <c r="AJ166" s="16"/>
      <c r="AK166" s="154"/>
      <c r="AL166" s="155"/>
      <c r="AM166" s="16"/>
      <c r="AN166" s="154"/>
      <c r="AO166" s="155"/>
      <c r="AP166" s="16"/>
      <c r="AQ166" s="154"/>
      <c r="AR166" s="155"/>
      <c r="AS166" s="16"/>
      <c r="AT166" s="154"/>
      <c r="AU166" s="155"/>
    </row>
    <row r="167" spans="2:47" ht="18" customHeight="1" thickBot="1" x14ac:dyDescent="0.3">
      <c r="B167" s="203"/>
      <c r="C167" s="109"/>
      <c r="D167" s="96"/>
      <c r="E167" s="198"/>
      <c r="F167" s="200"/>
      <c r="G167" s="77"/>
      <c r="H167" s="183"/>
      <c r="I167" s="287">
        <f>I166/J166*100</f>
        <v>100</v>
      </c>
      <c r="J167" s="287"/>
      <c r="K167" s="287"/>
      <c r="L167" s="287">
        <f>L166/M166*100</f>
        <v>100</v>
      </c>
      <c r="M167" s="287"/>
      <c r="N167" s="287"/>
      <c r="O167" s="115" t="e">
        <f>(O166/P166)*100</f>
        <v>#DIV/0!</v>
      </c>
      <c r="P167" s="115"/>
      <c r="Q167" s="115"/>
      <c r="R167" s="115" t="e">
        <f>(R166/S166)*100</f>
        <v>#DIV/0!</v>
      </c>
      <c r="S167" s="115"/>
      <c r="T167" s="115"/>
      <c r="U167" s="115" t="e">
        <f>(U166/V166)*100</f>
        <v>#DIV/0!</v>
      </c>
      <c r="V167" s="115"/>
      <c r="W167" s="115"/>
      <c r="X167" s="115" t="e">
        <f>(X166/Y166)*100</f>
        <v>#DIV/0!</v>
      </c>
      <c r="Y167" s="115"/>
      <c r="Z167" s="115"/>
      <c r="AA167" s="115" t="e">
        <f>(AA166/AB166)*100</f>
        <v>#DIV/0!</v>
      </c>
      <c r="AB167" s="115"/>
      <c r="AC167" s="115"/>
      <c r="AD167" s="115" t="e">
        <f>(AD166/AE166)*100</f>
        <v>#DIV/0!</v>
      </c>
      <c r="AE167" s="115"/>
      <c r="AF167" s="115"/>
      <c r="AG167" s="115" t="e">
        <f>(AG166/AH166)*100</f>
        <v>#DIV/0!</v>
      </c>
      <c r="AH167" s="115"/>
      <c r="AI167" s="115"/>
      <c r="AJ167" s="115" t="e">
        <f>(AJ166/AK166)*100</f>
        <v>#DIV/0!</v>
      </c>
      <c r="AK167" s="115"/>
      <c r="AL167" s="115"/>
      <c r="AM167" s="115" t="e">
        <f>(AM166/AN166)*100</f>
        <v>#DIV/0!</v>
      </c>
      <c r="AN167" s="115"/>
      <c r="AO167" s="115"/>
      <c r="AP167" s="115" t="e">
        <f>(AP166/AQ166)*100</f>
        <v>#DIV/0!</v>
      </c>
      <c r="AQ167" s="115"/>
      <c r="AR167" s="115"/>
      <c r="AS167" s="115" t="e">
        <f>(AS166/AT166)*100</f>
        <v>#DIV/0!</v>
      </c>
      <c r="AT167" s="115"/>
      <c r="AU167" s="115"/>
    </row>
    <row r="168" spans="2:47" ht="18" customHeight="1" x14ac:dyDescent="0.25">
      <c r="B168" s="80" t="s">
        <v>223</v>
      </c>
      <c r="C168" s="109">
        <v>81</v>
      </c>
      <c r="D168" s="97" t="s">
        <v>410</v>
      </c>
      <c r="E168" s="103" t="s">
        <v>225</v>
      </c>
      <c r="F168" s="194" t="s">
        <v>403</v>
      </c>
      <c r="G168" s="79">
        <v>0.8</v>
      </c>
      <c r="H168" s="183" t="s">
        <v>38</v>
      </c>
      <c r="I168" s="24">
        <v>1</v>
      </c>
      <c r="J168" s="287">
        <v>4</v>
      </c>
      <c r="K168" s="287"/>
      <c r="L168" s="24">
        <v>1</v>
      </c>
      <c r="M168" s="287">
        <v>4</v>
      </c>
      <c r="N168" s="287"/>
      <c r="O168" s="16"/>
      <c r="P168" s="154"/>
      <c r="Q168" s="155"/>
      <c r="R168" s="16"/>
      <c r="S168" s="154"/>
      <c r="T168" s="155"/>
      <c r="U168" s="16"/>
      <c r="V168" s="154"/>
      <c r="W168" s="155"/>
      <c r="X168" s="16"/>
      <c r="Y168" s="154"/>
      <c r="Z168" s="155"/>
      <c r="AA168" s="16"/>
      <c r="AB168" s="154"/>
      <c r="AC168" s="155"/>
      <c r="AD168" s="16"/>
      <c r="AE168" s="154"/>
      <c r="AF168" s="155"/>
      <c r="AG168" s="16"/>
      <c r="AH168" s="154"/>
      <c r="AI168" s="155"/>
      <c r="AJ168" s="16"/>
      <c r="AK168" s="154"/>
      <c r="AL168" s="155"/>
      <c r="AM168" s="16"/>
      <c r="AN168" s="154"/>
      <c r="AO168" s="155"/>
      <c r="AP168" s="16"/>
      <c r="AQ168" s="154"/>
      <c r="AR168" s="155"/>
      <c r="AS168" s="16"/>
      <c r="AT168" s="154"/>
      <c r="AU168" s="155"/>
    </row>
    <row r="169" spans="2:47" ht="18" customHeight="1" x14ac:dyDescent="0.25">
      <c r="B169" s="80"/>
      <c r="C169" s="109"/>
      <c r="D169" s="97"/>
      <c r="E169" s="103"/>
      <c r="F169" s="82"/>
      <c r="G169" s="77"/>
      <c r="H169" s="183"/>
      <c r="I169" s="287">
        <f>I168/J168*100</f>
        <v>25</v>
      </c>
      <c r="J169" s="287"/>
      <c r="K169" s="287"/>
      <c r="L169" s="294">
        <f>L168/M168*100</f>
        <v>25</v>
      </c>
      <c r="M169" s="294"/>
      <c r="N169" s="294"/>
      <c r="O169" s="115" t="e">
        <f>(O168/P168)*100</f>
        <v>#DIV/0!</v>
      </c>
      <c r="P169" s="115"/>
      <c r="Q169" s="115"/>
      <c r="R169" s="115" t="e">
        <f>(R168/S168)*100</f>
        <v>#DIV/0!</v>
      </c>
      <c r="S169" s="115"/>
      <c r="T169" s="115"/>
      <c r="U169" s="115" t="e">
        <f>(U168/V168)*100</f>
        <v>#DIV/0!</v>
      </c>
      <c r="V169" s="115"/>
      <c r="W169" s="115"/>
      <c r="X169" s="115" t="e">
        <f>(X168/Y168)*100</f>
        <v>#DIV/0!</v>
      </c>
      <c r="Y169" s="115"/>
      <c r="Z169" s="115"/>
      <c r="AA169" s="115" t="e">
        <f>(AA168/AB168)*100</f>
        <v>#DIV/0!</v>
      </c>
      <c r="AB169" s="115"/>
      <c r="AC169" s="115"/>
      <c r="AD169" s="115" t="e">
        <f>(AD168/AE168)*100</f>
        <v>#DIV/0!</v>
      </c>
      <c r="AE169" s="115"/>
      <c r="AF169" s="115"/>
      <c r="AG169" s="115" t="e">
        <f>(AG168/AH168)*100</f>
        <v>#DIV/0!</v>
      </c>
      <c r="AH169" s="115"/>
      <c r="AI169" s="115"/>
      <c r="AJ169" s="115" t="e">
        <f>(AJ168/AK168)*100</f>
        <v>#DIV/0!</v>
      </c>
      <c r="AK169" s="115"/>
      <c r="AL169" s="115"/>
      <c r="AM169" s="115" t="e">
        <f>(AM168/AN168)*100</f>
        <v>#DIV/0!</v>
      </c>
      <c r="AN169" s="115"/>
      <c r="AO169" s="115"/>
      <c r="AP169" s="115" t="e">
        <f>(AP168/AQ168)*100</f>
        <v>#DIV/0!</v>
      </c>
      <c r="AQ169" s="115"/>
      <c r="AR169" s="115"/>
      <c r="AS169" s="115" t="e">
        <f>(AS168/AT168)*100</f>
        <v>#DIV/0!</v>
      </c>
      <c r="AT169" s="115"/>
      <c r="AU169" s="115"/>
    </row>
    <row r="170" spans="2:47" ht="18" customHeight="1" x14ac:dyDescent="0.25">
      <c r="B170" s="80"/>
      <c r="C170" s="109">
        <v>82</v>
      </c>
      <c r="D170" s="96" t="s">
        <v>411</v>
      </c>
      <c r="E170" s="181" t="s">
        <v>278</v>
      </c>
      <c r="F170" s="82" t="s">
        <v>404</v>
      </c>
      <c r="G170" s="79">
        <v>0.8</v>
      </c>
      <c r="H170" s="183" t="s">
        <v>38</v>
      </c>
      <c r="I170" s="24">
        <v>3</v>
      </c>
      <c r="J170" s="287">
        <v>3</v>
      </c>
      <c r="K170" s="287"/>
      <c r="L170" s="24">
        <v>3</v>
      </c>
      <c r="M170" s="287">
        <v>3</v>
      </c>
      <c r="N170" s="287"/>
      <c r="O170" s="16"/>
      <c r="P170" s="154"/>
      <c r="Q170" s="155"/>
      <c r="R170" s="16"/>
      <c r="S170" s="154"/>
      <c r="T170" s="155"/>
      <c r="U170" s="16"/>
      <c r="V170" s="154"/>
      <c r="W170" s="155"/>
      <c r="X170" s="16"/>
      <c r="Y170" s="154"/>
      <c r="Z170" s="155"/>
      <c r="AA170" s="16"/>
      <c r="AB170" s="154"/>
      <c r="AC170" s="155"/>
      <c r="AD170" s="16"/>
      <c r="AE170" s="154"/>
      <c r="AF170" s="155"/>
      <c r="AG170" s="16"/>
      <c r="AH170" s="154"/>
      <c r="AI170" s="155"/>
      <c r="AJ170" s="16"/>
      <c r="AK170" s="154"/>
      <c r="AL170" s="155"/>
      <c r="AM170" s="16"/>
      <c r="AN170" s="154"/>
      <c r="AO170" s="155"/>
      <c r="AP170" s="16"/>
      <c r="AQ170" s="154"/>
      <c r="AR170" s="155"/>
      <c r="AS170" s="16"/>
      <c r="AT170" s="154"/>
      <c r="AU170" s="155"/>
    </row>
    <row r="171" spans="2:47" ht="18" customHeight="1" x14ac:dyDescent="0.25">
      <c r="B171" s="80"/>
      <c r="C171" s="109"/>
      <c r="D171" s="96"/>
      <c r="E171" s="181"/>
      <c r="F171" s="82"/>
      <c r="G171" s="77"/>
      <c r="H171" s="183"/>
      <c r="I171" s="287">
        <f>I170/J170*100</f>
        <v>100</v>
      </c>
      <c r="J171" s="287"/>
      <c r="K171" s="287"/>
      <c r="L171" s="287">
        <f>L170/M170*100</f>
        <v>100</v>
      </c>
      <c r="M171" s="287"/>
      <c r="N171" s="287"/>
      <c r="O171" s="115" t="e">
        <f>(O170/P170)*100</f>
        <v>#DIV/0!</v>
      </c>
      <c r="P171" s="115"/>
      <c r="Q171" s="115"/>
      <c r="R171" s="115" t="e">
        <f>(R170/S170)*100</f>
        <v>#DIV/0!</v>
      </c>
      <c r="S171" s="115"/>
      <c r="T171" s="115"/>
      <c r="U171" s="115" t="e">
        <f>(U170/V170)*100</f>
        <v>#DIV/0!</v>
      </c>
      <c r="V171" s="115"/>
      <c r="W171" s="115"/>
      <c r="X171" s="115" t="e">
        <f>(X170/Y170)*100</f>
        <v>#DIV/0!</v>
      </c>
      <c r="Y171" s="115"/>
      <c r="Z171" s="115"/>
      <c r="AA171" s="115" t="e">
        <f>(AA170/AB170)*100</f>
        <v>#DIV/0!</v>
      </c>
      <c r="AB171" s="115"/>
      <c r="AC171" s="115"/>
      <c r="AD171" s="115" t="e">
        <f>(AD170/AE170)*100</f>
        <v>#DIV/0!</v>
      </c>
      <c r="AE171" s="115"/>
      <c r="AF171" s="115"/>
      <c r="AG171" s="115" t="e">
        <f>(AG170/AH170)*100</f>
        <v>#DIV/0!</v>
      </c>
      <c r="AH171" s="115"/>
      <c r="AI171" s="115"/>
      <c r="AJ171" s="115" t="e">
        <f>(AJ170/AK170)*100</f>
        <v>#DIV/0!</v>
      </c>
      <c r="AK171" s="115"/>
      <c r="AL171" s="115"/>
      <c r="AM171" s="115" t="e">
        <f>(AM170/AN170)*100</f>
        <v>#DIV/0!</v>
      </c>
      <c r="AN171" s="115"/>
      <c r="AO171" s="115"/>
      <c r="AP171" s="115" t="e">
        <f>(AP170/AQ170)*100</f>
        <v>#DIV/0!</v>
      </c>
      <c r="AQ171" s="115"/>
      <c r="AR171" s="115"/>
      <c r="AS171" s="115" t="e">
        <f>(AS170/AT170)*100</f>
        <v>#DIV/0!</v>
      </c>
      <c r="AT171" s="115"/>
      <c r="AU171" s="115"/>
    </row>
    <row r="172" spans="2:47" ht="18" customHeight="1" x14ac:dyDescent="0.25">
      <c r="B172" s="80"/>
      <c r="C172" s="109">
        <v>83</v>
      </c>
      <c r="D172" s="96" t="s">
        <v>423</v>
      </c>
      <c r="E172" s="181" t="s">
        <v>229</v>
      </c>
      <c r="F172" s="82" t="s">
        <v>405</v>
      </c>
      <c r="G172" s="79">
        <v>0.8</v>
      </c>
      <c r="H172" s="183" t="s">
        <v>38</v>
      </c>
      <c r="I172" s="24">
        <v>1</v>
      </c>
      <c r="J172" s="287">
        <v>1</v>
      </c>
      <c r="K172" s="287"/>
      <c r="L172" s="24">
        <v>1</v>
      </c>
      <c r="M172" s="287">
        <v>1</v>
      </c>
      <c r="N172" s="287"/>
      <c r="O172" s="16"/>
      <c r="P172" s="154"/>
      <c r="Q172" s="155"/>
      <c r="R172" s="16"/>
      <c r="S172" s="154"/>
      <c r="T172" s="155"/>
      <c r="U172" s="16"/>
      <c r="V172" s="154"/>
      <c r="W172" s="155"/>
      <c r="X172" s="16"/>
      <c r="Y172" s="154"/>
      <c r="Z172" s="155"/>
      <c r="AA172" s="16"/>
      <c r="AB172" s="154"/>
      <c r="AC172" s="155"/>
      <c r="AD172" s="16"/>
      <c r="AE172" s="154"/>
      <c r="AF172" s="155"/>
      <c r="AG172" s="16"/>
      <c r="AH172" s="154"/>
      <c r="AI172" s="155"/>
      <c r="AJ172" s="16"/>
      <c r="AK172" s="154"/>
      <c r="AL172" s="155"/>
      <c r="AM172" s="16"/>
      <c r="AN172" s="154"/>
      <c r="AO172" s="155"/>
      <c r="AP172" s="16"/>
      <c r="AQ172" s="154"/>
      <c r="AR172" s="155"/>
      <c r="AS172" s="16"/>
      <c r="AT172" s="154"/>
      <c r="AU172" s="155"/>
    </row>
    <row r="173" spans="2:47" ht="18" customHeight="1" thickBot="1" x14ac:dyDescent="0.3">
      <c r="B173" s="80"/>
      <c r="C173" s="109"/>
      <c r="D173" s="96"/>
      <c r="E173" s="181"/>
      <c r="F173" s="182"/>
      <c r="G173" s="77"/>
      <c r="H173" s="183"/>
      <c r="I173" s="287">
        <f>I172/J172*100</f>
        <v>100</v>
      </c>
      <c r="J173" s="287"/>
      <c r="K173" s="287"/>
      <c r="L173" s="287">
        <f>L172/M172*100</f>
        <v>100</v>
      </c>
      <c r="M173" s="287"/>
      <c r="N173" s="287"/>
      <c r="O173" s="115" t="e">
        <f>(O172/P172)*100</f>
        <v>#DIV/0!</v>
      </c>
      <c r="P173" s="115"/>
      <c r="Q173" s="115"/>
      <c r="R173" s="115" t="e">
        <f>(R172/S172)*100</f>
        <v>#DIV/0!</v>
      </c>
      <c r="S173" s="115"/>
      <c r="T173" s="115"/>
      <c r="U173" s="115" t="e">
        <f>(U172/V172)*100</f>
        <v>#DIV/0!</v>
      </c>
      <c r="V173" s="115"/>
      <c r="W173" s="115"/>
      <c r="X173" s="115" t="e">
        <f>(X172/Y172)*100</f>
        <v>#DIV/0!</v>
      </c>
      <c r="Y173" s="115"/>
      <c r="Z173" s="115"/>
      <c r="AA173" s="115" t="e">
        <f>(AA172/AB172)*100</f>
        <v>#DIV/0!</v>
      </c>
      <c r="AB173" s="115"/>
      <c r="AC173" s="115"/>
      <c r="AD173" s="115" t="e">
        <f>(AD172/AE172)*100</f>
        <v>#DIV/0!</v>
      </c>
      <c r="AE173" s="115"/>
      <c r="AF173" s="115"/>
      <c r="AG173" s="115" t="e">
        <f>(AG172/AH172)*100</f>
        <v>#DIV/0!</v>
      </c>
      <c r="AH173" s="115"/>
      <c r="AI173" s="115"/>
      <c r="AJ173" s="115" t="e">
        <f>(AJ172/AK172)*100</f>
        <v>#DIV/0!</v>
      </c>
      <c r="AK173" s="115"/>
      <c r="AL173" s="115"/>
      <c r="AM173" s="115" t="e">
        <f>(AM172/AN172)*100</f>
        <v>#DIV/0!</v>
      </c>
      <c r="AN173" s="115"/>
      <c r="AO173" s="115"/>
      <c r="AP173" s="115" t="e">
        <f>(AP172/AQ172)*100</f>
        <v>#DIV/0!</v>
      </c>
      <c r="AQ173" s="115"/>
      <c r="AR173" s="115"/>
      <c r="AS173" s="115" t="e">
        <f>(AS172/AT172)*100</f>
        <v>#DIV/0!</v>
      </c>
      <c r="AT173" s="115"/>
      <c r="AU173" s="115"/>
    </row>
    <row r="174" spans="2:47" ht="18" customHeight="1" x14ac:dyDescent="0.25">
      <c r="B174" s="80"/>
      <c r="C174" s="184">
        <v>84</v>
      </c>
      <c r="D174" s="192" t="s">
        <v>413</v>
      </c>
      <c r="E174" s="192" t="s">
        <v>414</v>
      </c>
      <c r="F174" s="194" t="s">
        <v>406</v>
      </c>
      <c r="G174" s="188" t="s">
        <v>287</v>
      </c>
      <c r="H174" s="196" t="s">
        <v>38</v>
      </c>
      <c r="I174" s="288">
        <v>0</v>
      </c>
      <c r="J174" s="289"/>
      <c r="K174" s="290"/>
      <c r="L174" s="288">
        <v>0</v>
      </c>
      <c r="M174" s="289"/>
      <c r="N174" s="290"/>
      <c r="O174" s="169"/>
      <c r="P174" s="170"/>
      <c r="Q174" s="171"/>
      <c r="R174" s="169"/>
      <c r="S174" s="170"/>
      <c r="T174" s="171"/>
      <c r="U174" s="169"/>
      <c r="V174" s="170"/>
      <c r="W174" s="171"/>
      <c r="X174" s="169"/>
      <c r="Y174" s="170"/>
      <c r="Z174" s="171"/>
      <c r="AA174" s="169"/>
      <c r="AB174" s="170"/>
      <c r="AC174" s="171"/>
      <c r="AD174" s="169"/>
      <c r="AE174" s="170"/>
      <c r="AF174" s="171"/>
      <c r="AG174" s="169"/>
      <c r="AH174" s="170"/>
      <c r="AI174" s="171"/>
      <c r="AJ174" s="169"/>
      <c r="AK174" s="170"/>
      <c r="AL174" s="171"/>
      <c r="AM174" s="169"/>
      <c r="AN174" s="170"/>
      <c r="AO174" s="171"/>
      <c r="AP174" s="169"/>
      <c r="AQ174" s="170"/>
      <c r="AR174" s="171"/>
      <c r="AS174" s="169"/>
      <c r="AT174" s="170"/>
      <c r="AU174" s="171"/>
    </row>
    <row r="175" spans="2:47" ht="18" customHeight="1" x14ac:dyDescent="0.25">
      <c r="B175" s="80"/>
      <c r="C175" s="185"/>
      <c r="D175" s="193"/>
      <c r="E175" s="193"/>
      <c r="F175" s="195"/>
      <c r="G175" s="189"/>
      <c r="H175" s="196"/>
      <c r="I175" s="291"/>
      <c r="J175" s="292"/>
      <c r="K175" s="293"/>
      <c r="L175" s="291"/>
      <c r="M175" s="292"/>
      <c r="N175" s="293"/>
      <c r="O175" s="172"/>
      <c r="P175" s="173"/>
      <c r="Q175" s="174"/>
      <c r="R175" s="172"/>
      <c r="S175" s="173"/>
      <c r="T175" s="174"/>
      <c r="U175" s="172"/>
      <c r="V175" s="173"/>
      <c r="W175" s="174"/>
      <c r="X175" s="172"/>
      <c r="Y175" s="173"/>
      <c r="Z175" s="174"/>
      <c r="AA175" s="172"/>
      <c r="AB175" s="173"/>
      <c r="AC175" s="174"/>
      <c r="AD175" s="172"/>
      <c r="AE175" s="173"/>
      <c r="AF175" s="174"/>
      <c r="AG175" s="172"/>
      <c r="AH175" s="173"/>
      <c r="AI175" s="174"/>
      <c r="AJ175" s="172"/>
      <c r="AK175" s="173"/>
      <c r="AL175" s="174"/>
      <c r="AM175" s="172"/>
      <c r="AN175" s="173"/>
      <c r="AO175" s="174"/>
      <c r="AP175" s="172"/>
      <c r="AQ175" s="173"/>
      <c r="AR175" s="174"/>
      <c r="AS175" s="172"/>
      <c r="AT175" s="173"/>
      <c r="AU175" s="174"/>
    </row>
    <row r="176" spans="2:47" ht="18" customHeight="1" x14ac:dyDescent="0.25">
      <c r="B176" s="80"/>
      <c r="C176" s="184">
        <v>85</v>
      </c>
      <c r="D176" s="186" t="s">
        <v>417</v>
      </c>
      <c r="E176" s="186" t="s">
        <v>418</v>
      </c>
      <c r="F176" s="195"/>
      <c r="G176" s="188" t="s">
        <v>412</v>
      </c>
      <c r="H176" s="190" t="s">
        <v>38</v>
      </c>
      <c r="I176" s="288">
        <v>1</v>
      </c>
      <c r="J176" s="289"/>
      <c r="K176" s="290"/>
      <c r="L176" s="288">
        <v>1</v>
      </c>
      <c r="M176" s="289"/>
      <c r="N176" s="290"/>
      <c r="O176" s="169"/>
      <c r="P176" s="170"/>
      <c r="Q176" s="171"/>
      <c r="R176" s="169"/>
      <c r="S176" s="170"/>
      <c r="T176" s="171"/>
      <c r="U176" s="169"/>
      <c r="V176" s="170"/>
      <c r="W176" s="171"/>
      <c r="X176" s="169"/>
      <c r="Y176" s="170"/>
      <c r="Z176" s="171"/>
      <c r="AA176" s="169"/>
      <c r="AB176" s="170"/>
      <c r="AC176" s="171"/>
      <c r="AD176" s="169"/>
      <c r="AE176" s="170"/>
      <c r="AF176" s="171"/>
      <c r="AG176" s="169"/>
      <c r="AH176" s="170"/>
      <c r="AI176" s="171"/>
      <c r="AJ176" s="169"/>
      <c r="AK176" s="170"/>
      <c r="AL176" s="171"/>
      <c r="AM176" s="169"/>
      <c r="AN176" s="170"/>
      <c r="AO176" s="171"/>
      <c r="AP176" s="169"/>
      <c r="AQ176" s="170"/>
      <c r="AR176" s="171"/>
      <c r="AS176" s="169"/>
      <c r="AT176" s="170"/>
      <c r="AU176" s="171"/>
    </row>
    <row r="177" spans="2:47" ht="18" customHeight="1" thickBot="1" x14ac:dyDescent="0.3">
      <c r="B177" s="80"/>
      <c r="C177" s="185"/>
      <c r="D177" s="187"/>
      <c r="E177" s="187"/>
      <c r="F177" s="182"/>
      <c r="G177" s="189"/>
      <c r="H177" s="191"/>
      <c r="I177" s="291"/>
      <c r="J177" s="292"/>
      <c r="K177" s="293"/>
      <c r="L177" s="291"/>
      <c r="M177" s="292"/>
      <c r="N177" s="293"/>
      <c r="O177" s="172"/>
      <c r="P177" s="173"/>
      <c r="Q177" s="174"/>
      <c r="R177" s="172"/>
      <c r="S177" s="173"/>
      <c r="T177" s="174"/>
      <c r="U177" s="172"/>
      <c r="V177" s="173"/>
      <c r="W177" s="174"/>
      <c r="X177" s="172"/>
      <c r="Y177" s="173"/>
      <c r="Z177" s="174"/>
      <c r="AA177" s="172"/>
      <c r="AB177" s="173"/>
      <c r="AC177" s="174"/>
      <c r="AD177" s="172"/>
      <c r="AE177" s="173"/>
      <c r="AF177" s="174"/>
      <c r="AG177" s="172"/>
      <c r="AH177" s="173"/>
      <c r="AI177" s="174"/>
      <c r="AJ177" s="172"/>
      <c r="AK177" s="173"/>
      <c r="AL177" s="174"/>
      <c r="AM177" s="172"/>
      <c r="AN177" s="173"/>
      <c r="AO177" s="174"/>
      <c r="AP177" s="172"/>
      <c r="AQ177" s="173"/>
      <c r="AR177" s="174"/>
      <c r="AS177" s="172"/>
      <c r="AT177" s="173"/>
      <c r="AU177" s="174"/>
    </row>
    <row r="178" spans="2:47" ht="18" customHeight="1" x14ac:dyDescent="0.25">
      <c r="B178" s="62" t="s">
        <v>257</v>
      </c>
      <c r="C178" s="176">
        <v>86</v>
      </c>
      <c r="D178" s="108" t="s">
        <v>428</v>
      </c>
      <c r="E178" s="108" t="s">
        <v>425</v>
      </c>
      <c r="F178" s="177" t="s">
        <v>407</v>
      </c>
      <c r="G178" s="179">
        <v>0.85</v>
      </c>
      <c r="H178" s="175" t="s">
        <v>38</v>
      </c>
      <c r="I178" s="28">
        <f>391-(391*0.25)</f>
        <v>293.25</v>
      </c>
      <c r="J178" s="287">
        <f>325+35</f>
        <v>360</v>
      </c>
      <c r="K178" s="287"/>
      <c r="L178" s="28">
        <f>405-(405*0.25)</f>
        <v>303.75</v>
      </c>
      <c r="M178" s="287">
        <f>340+33</f>
        <v>373</v>
      </c>
      <c r="N178" s="287"/>
      <c r="O178" s="16"/>
      <c r="P178" s="154"/>
      <c r="Q178" s="155"/>
      <c r="R178" s="16"/>
      <c r="S178" s="154"/>
      <c r="T178" s="155"/>
      <c r="U178" s="16"/>
      <c r="V178" s="154"/>
      <c r="W178" s="155"/>
      <c r="X178" s="16"/>
      <c r="Y178" s="154"/>
      <c r="Z178" s="155"/>
      <c r="AA178" s="16"/>
      <c r="AB178" s="154"/>
      <c r="AC178" s="155"/>
      <c r="AD178" s="16"/>
      <c r="AE178" s="154"/>
      <c r="AF178" s="155"/>
      <c r="AG178" s="16"/>
      <c r="AH178" s="154"/>
      <c r="AI178" s="155"/>
      <c r="AJ178" s="16"/>
      <c r="AK178" s="154"/>
      <c r="AL178" s="155"/>
      <c r="AM178" s="16"/>
      <c r="AN178" s="154"/>
      <c r="AO178" s="155"/>
      <c r="AP178" s="16"/>
      <c r="AQ178" s="154"/>
      <c r="AR178" s="155"/>
      <c r="AS178" s="16"/>
      <c r="AT178" s="154"/>
      <c r="AU178" s="155"/>
    </row>
    <row r="179" spans="2:47" ht="18" customHeight="1" x14ac:dyDescent="0.25">
      <c r="B179" s="62"/>
      <c r="C179" s="176"/>
      <c r="D179" s="108"/>
      <c r="E179" s="108"/>
      <c r="F179" s="178"/>
      <c r="G179" s="180"/>
      <c r="H179" s="175"/>
      <c r="I179" s="287">
        <f>I178/J178*100</f>
        <v>81.458333333333329</v>
      </c>
      <c r="J179" s="287"/>
      <c r="K179" s="287"/>
      <c r="L179" s="287">
        <f>L178/M178*100</f>
        <v>81.434316353887397</v>
      </c>
      <c r="M179" s="287"/>
      <c r="N179" s="287"/>
      <c r="O179" s="115" t="e">
        <f>(O178/P178)*100</f>
        <v>#DIV/0!</v>
      </c>
      <c r="P179" s="115"/>
      <c r="Q179" s="115"/>
      <c r="R179" s="115" t="e">
        <f>(R178/S178)*100</f>
        <v>#DIV/0!</v>
      </c>
      <c r="S179" s="115"/>
      <c r="T179" s="115"/>
      <c r="U179" s="115" t="e">
        <f>(U178/V178)*100</f>
        <v>#DIV/0!</v>
      </c>
      <c r="V179" s="115"/>
      <c r="W179" s="115"/>
      <c r="X179" s="115" t="e">
        <f>(X178/Y178)*100</f>
        <v>#DIV/0!</v>
      </c>
      <c r="Y179" s="115"/>
      <c r="Z179" s="115"/>
      <c r="AA179" s="115" t="e">
        <f>(AA178/AB178)*100</f>
        <v>#DIV/0!</v>
      </c>
      <c r="AB179" s="115"/>
      <c r="AC179" s="115"/>
      <c r="AD179" s="115" t="e">
        <f>(AD178/AE178)*100</f>
        <v>#DIV/0!</v>
      </c>
      <c r="AE179" s="115"/>
      <c r="AF179" s="115"/>
      <c r="AG179" s="115" t="e">
        <f>(AG178/AH178)*100</f>
        <v>#DIV/0!</v>
      </c>
      <c r="AH179" s="115"/>
      <c r="AI179" s="115"/>
      <c r="AJ179" s="115" t="e">
        <f>(AJ178/AK178)*100</f>
        <v>#DIV/0!</v>
      </c>
      <c r="AK179" s="115"/>
      <c r="AL179" s="115"/>
      <c r="AM179" s="115" t="e">
        <f>(AM178/AN178)*100</f>
        <v>#DIV/0!</v>
      </c>
      <c r="AN179" s="115"/>
      <c r="AO179" s="115"/>
      <c r="AP179" s="115" t="e">
        <f>(AP178/AQ178)*100</f>
        <v>#DIV/0!</v>
      </c>
      <c r="AQ179" s="115"/>
      <c r="AR179" s="115"/>
      <c r="AS179" s="115" t="e">
        <f>(AS178/AT178)*100</f>
        <v>#DIV/0!</v>
      </c>
      <c r="AT179" s="115"/>
      <c r="AU179" s="115"/>
    </row>
    <row r="180" spans="2:47" ht="18" customHeight="1" x14ac:dyDescent="0.25">
      <c r="B180" s="62"/>
      <c r="C180" s="109">
        <v>87</v>
      </c>
      <c r="D180" s="157" t="s">
        <v>429</v>
      </c>
      <c r="E180" s="158" t="s">
        <v>426</v>
      </c>
      <c r="F180" s="160" t="s">
        <v>408</v>
      </c>
      <c r="G180" s="162">
        <v>0.85</v>
      </c>
      <c r="H180" s="156" t="s">
        <v>38</v>
      </c>
      <c r="I180" s="24">
        <v>2731</v>
      </c>
      <c r="J180" s="284">
        <f>24*8*16</f>
        <v>3072</v>
      </c>
      <c r="K180" s="286"/>
      <c r="L180" s="24">
        <v>2952</v>
      </c>
      <c r="M180" s="284">
        <f>24*8*16</f>
        <v>3072</v>
      </c>
      <c r="N180" s="286"/>
      <c r="O180" s="16"/>
      <c r="P180" s="154"/>
      <c r="Q180" s="155"/>
      <c r="R180" s="16"/>
      <c r="S180" s="154"/>
      <c r="T180" s="155"/>
      <c r="U180" s="16"/>
      <c r="V180" s="154"/>
      <c r="W180" s="155"/>
      <c r="X180" s="16"/>
      <c r="Y180" s="154"/>
      <c r="Z180" s="155"/>
      <c r="AA180" s="16"/>
      <c r="AB180" s="154"/>
      <c r="AC180" s="155"/>
      <c r="AD180" s="16"/>
      <c r="AE180" s="154"/>
      <c r="AF180" s="155"/>
      <c r="AG180" s="16"/>
      <c r="AH180" s="154"/>
      <c r="AI180" s="155"/>
      <c r="AJ180" s="16"/>
      <c r="AK180" s="154"/>
      <c r="AL180" s="155"/>
      <c r="AM180" s="16"/>
      <c r="AN180" s="154"/>
      <c r="AO180" s="155"/>
      <c r="AP180" s="16"/>
      <c r="AQ180" s="154"/>
      <c r="AR180" s="155"/>
      <c r="AS180" s="16"/>
      <c r="AT180" s="154"/>
      <c r="AU180" s="155"/>
    </row>
    <row r="181" spans="2:47" ht="18" customHeight="1" x14ac:dyDescent="0.25">
      <c r="B181" s="62"/>
      <c r="C181" s="109"/>
      <c r="D181" s="157"/>
      <c r="E181" s="159"/>
      <c r="F181" s="161"/>
      <c r="G181" s="106"/>
      <c r="H181" s="156"/>
      <c r="I181" s="284">
        <f>I180/J180*100</f>
        <v>88.899739583333343</v>
      </c>
      <c r="J181" s="285"/>
      <c r="K181" s="286"/>
      <c r="L181" s="284">
        <f>L180/M180*100</f>
        <v>96.09375</v>
      </c>
      <c r="M181" s="285"/>
      <c r="N181" s="286"/>
      <c r="O181" s="115" t="e">
        <f>(O180/P180)*100</f>
        <v>#DIV/0!</v>
      </c>
      <c r="P181" s="115"/>
      <c r="Q181" s="115"/>
      <c r="R181" s="115" t="e">
        <f>(R180/S180)*100</f>
        <v>#DIV/0!</v>
      </c>
      <c r="S181" s="115"/>
      <c r="T181" s="115"/>
      <c r="U181" s="115" t="e">
        <f>(U180/V180)*100</f>
        <v>#DIV/0!</v>
      </c>
      <c r="V181" s="115"/>
      <c r="W181" s="115"/>
      <c r="X181" s="115" t="e">
        <f>(X180/Y180)*100</f>
        <v>#DIV/0!</v>
      </c>
      <c r="Y181" s="115"/>
      <c r="Z181" s="115"/>
      <c r="AA181" s="115" t="e">
        <f>(AA180/AB180)*100</f>
        <v>#DIV/0!</v>
      </c>
      <c r="AB181" s="115"/>
      <c r="AC181" s="115"/>
      <c r="AD181" s="115" t="e">
        <f>(AD180/AE180)*100</f>
        <v>#DIV/0!</v>
      </c>
      <c r="AE181" s="115"/>
      <c r="AF181" s="115"/>
      <c r="AG181" s="115" t="e">
        <f>(AG180/AH180)*100</f>
        <v>#DIV/0!</v>
      </c>
      <c r="AH181" s="115"/>
      <c r="AI181" s="115"/>
      <c r="AJ181" s="115" t="e">
        <f>(AJ180/AK180)*100</f>
        <v>#DIV/0!</v>
      </c>
      <c r="AK181" s="115"/>
      <c r="AL181" s="115"/>
      <c r="AM181" s="115" t="e">
        <f>(AM180/AN180)*100</f>
        <v>#DIV/0!</v>
      </c>
      <c r="AN181" s="115"/>
      <c r="AO181" s="115"/>
      <c r="AP181" s="115" t="e">
        <f>(AP180/AQ180)*100</f>
        <v>#DIV/0!</v>
      </c>
      <c r="AQ181" s="115"/>
      <c r="AR181" s="115"/>
      <c r="AS181" s="115" t="e">
        <f>(AS180/AT180)*100</f>
        <v>#DIV/0!</v>
      </c>
      <c r="AT181" s="115"/>
      <c r="AU181" s="115"/>
    </row>
    <row r="182" spans="2:47" ht="18" customHeight="1" x14ac:dyDescent="0.25">
      <c r="B182" s="149" t="s">
        <v>436</v>
      </c>
      <c r="C182" s="152">
        <v>88</v>
      </c>
      <c r="D182" s="153" t="s">
        <v>430</v>
      </c>
      <c r="E182" s="153" t="s">
        <v>431</v>
      </c>
      <c r="F182" s="13"/>
      <c r="G182" s="148"/>
      <c r="H182" s="142" t="s">
        <v>38</v>
      </c>
      <c r="I182" s="27">
        <v>11</v>
      </c>
      <c r="J182" s="284">
        <v>7432</v>
      </c>
      <c r="K182" s="286"/>
      <c r="L182" s="27">
        <v>12</v>
      </c>
      <c r="M182" s="284">
        <v>7554</v>
      </c>
      <c r="N182" s="286"/>
      <c r="O182" s="16"/>
      <c r="P182" s="115"/>
      <c r="Q182" s="115"/>
      <c r="R182" s="16"/>
      <c r="S182" s="115"/>
      <c r="T182" s="115"/>
      <c r="U182" s="16"/>
      <c r="V182" s="115"/>
      <c r="W182" s="115"/>
      <c r="X182" s="16"/>
      <c r="Y182" s="115"/>
      <c r="Z182" s="115"/>
      <c r="AA182" s="16"/>
      <c r="AB182" s="115"/>
      <c r="AC182" s="115"/>
      <c r="AD182" s="16"/>
      <c r="AE182" s="115"/>
      <c r="AF182" s="115"/>
      <c r="AG182" s="16"/>
      <c r="AH182" s="115"/>
      <c r="AI182" s="115"/>
      <c r="AJ182" s="16"/>
      <c r="AK182" s="115"/>
      <c r="AL182" s="115"/>
      <c r="AM182" s="16"/>
      <c r="AN182" s="115"/>
      <c r="AO182" s="115"/>
      <c r="AP182" s="16"/>
      <c r="AQ182" s="115"/>
      <c r="AR182" s="115"/>
      <c r="AS182" s="16"/>
      <c r="AT182" s="115"/>
      <c r="AU182" s="115"/>
    </row>
    <row r="183" spans="2:47" ht="18" customHeight="1" x14ac:dyDescent="0.25">
      <c r="B183" s="150"/>
      <c r="C183" s="152"/>
      <c r="D183" s="153"/>
      <c r="E183" s="153"/>
      <c r="F183" s="13"/>
      <c r="G183" s="148"/>
      <c r="H183" s="142"/>
      <c r="I183" s="284">
        <f>I182/J182*100</f>
        <v>0.1480086114101184</v>
      </c>
      <c r="J183" s="285"/>
      <c r="K183" s="286"/>
      <c r="L183" s="284">
        <f>L182/M182*100</f>
        <v>0.15885623510722796</v>
      </c>
      <c r="M183" s="285"/>
      <c r="N183" s="286"/>
      <c r="O183" s="115" t="e">
        <f>(O182/P182)*100</f>
        <v>#DIV/0!</v>
      </c>
      <c r="P183" s="115"/>
      <c r="Q183" s="115"/>
      <c r="R183" s="115" t="e">
        <f>(R182/S182)*100</f>
        <v>#DIV/0!</v>
      </c>
      <c r="S183" s="115"/>
      <c r="T183" s="115"/>
      <c r="U183" s="115" t="e">
        <f>(U182/V182)*100</f>
        <v>#DIV/0!</v>
      </c>
      <c r="V183" s="115"/>
      <c r="W183" s="115"/>
      <c r="X183" s="115" t="e">
        <f>(X182/Y182)*100</f>
        <v>#DIV/0!</v>
      </c>
      <c r="Y183" s="115"/>
      <c r="Z183" s="115"/>
      <c r="AA183" s="115" t="e">
        <f>(AA182/AB182)*100</f>
        <v>#DIV/0!</v>
      </c>
      <c r="AB183" s="115"/>
      <c r="AC183" s="115"/>
      <c r="AD183" s="115" t="e">
        <f>(AD182/AE182)*100</f>
        <v>#DIV/0!</v>
      </c>
      <c r="AE183" s="115"/>
      <c r="AF183" s="115"/>
      <c r="AG183" s="115" t="e">
        <f>(AG182/AH182)*100</f>
        <v>#DIV/0!</v>
      </c>
      <c r="AH183" s="115"/>
      <c r="AI183" s="115"/>
      <c r="AJ183" s="115" t="e">
        <f>(AJ182/AK182)*100</f>
        <v>#DIV/0!</v>
      </c>
      <c r="AK183" s="115"/>
      <c r="AL183" s="115"/>
      <c r="AM183" s="115" t="e">
        <f>(AM182/AN182)*100</f>
        <v>#DIV/0!</v>
      </c>
      <c r="AN183" s="115"/>
      <c r="AO183" s="115"/>
      <c r="AP183" s="115" t="e">
        <f>(AP182/AQ182)*100</f>
        <v>#DIV/0!</v>
      </c>
      <c r="AQ183" s="115"/>
      <c r="AR183" s="115"/>
      <c r="AS183" s="115" t="e">
        <f>(AS182/AT182)*100</f>
        <v>#DIV/0!</v>
      </c>
      <c r="AT183" s="115"/>
      <c r="AU183" s="115"/>
    </row>
    <row r="184" spans="2:47" ht="18" customHeight="1" x14ac:dyDescent="0.25">
      <c r="B184" s="150"/>
      <c r="C184" s="163">
        <v>89</v>
      </c>
      <c r="D184" s="165" t="s">
        <v>432</v>
      </c>
      <c r="E184" s="144" t="s">
        <v>433</v>
      </c>
      <c r="G184" s="167"/>
      <c r="H184" s="142" t="s">
        <v>38</v>
      </c>
      <c r="I184" s="24">
        <v>12</v>
      </c>
      <c r="J184" s="284">
        <v>12</v>
      </c>
      <c r="K184" s="286"/>
      <c r="L184" s="24">
        <v>6</v>
      </c>
      <c r="M184" s="284">
        <v>33</v>
      </c>
      <c r="N184" s="286"/>
      <c r="O184" s="16"/>
      <c r="P184" s="115"/>
      <c r="Q184" s="115"/>
      <c r="R184" s="16"/>
      <c r="S184" s="115"/>
      <c r="T184" s="115"/>
      <c r="U184" s="16"/>
      <c r="V184" s="115"/>
      <c r="W184" s="115"/>
      <c r="X184" s="16"/>
      <c r="Y184" s="115"/>
      <c r="Z184" s="115"/>
      <c r="AA184" s="16"/>
      <c r="AB184" s="115"/>
      <c r="AC184" s="115"/>
      <c r="AD184" s="16"/>
      <c r="AE184" s="115"/>
      <c r="AF184" s="115"/>
      <c r="AG184" s="16"/>
      <c r="AH184" s="115"/>
      <c r="AI184" s="115"/>
      <c r="AJ184" s="16"/>
      <c r="AK184" s="115"/>
      <c r="AL184" s="115"/>
      <c r="AM184" s="16"/>
      <c r="AN184" s="115"/>
      <c r="AO184" s="115"/>
      <c r="AP184" s="16"/>
      <c r="AQ184" s="115"/>
      <c r="AR184" s="115"/>
      <c r="AS184" s="16"/>
      <c r="AT184" s="115"/>
      <c r="AU184" s="115"/>
    </row>
    <row r="185" spans="2:47" ht="18" customHeight="1" x14ac:dyDescent="0.25">
      <c r="B185" s="150"/>
      <c r="C185" s="164"/>
      <c r="D185" s="166"/>
      <c r="E185" s="145"/>
      <c r="G185" s="168"/>
      <c r="H185" s="142"/>
      <c r="I185" s="284">
        <f>I184/J184*100</f>
        <v>100</v>
      </c>
      <c r="J185" s="285"/>
      <c r="K185" s="286"/>
      <c r="L185" s="284">
        <f>L184/M184*100</f>
        <v>18.181818181818183</v>
      </c>
      <c r="M185" s="285"/>
      <c r="N185" s="286"/>
      <c r="O185" s="115" t="e">
        <f>(O184/P184)*100</f>
        <v>#DIV/0!</v>
      </c>
      <c r="P185" s="115"/>
      <c r="Q185" s="115"/>
      <c r="R185" s="115" t="e">
        <f>(R184/S184)*100</f>
        <v>#DIV/0!</v>
      </c>
      <c r="S185" s="115"/>
      <c r="T185" s="115"/>
      <c r="U185" s="115" t="e">
        <f>(U184/V184)*100</f>
        <v>#DIV/0!</v>
      </c>
      <c r="V185" s="115"/>
      <c r="W185" s="115"/>
      <c r="X185" s="115" t="e">
        <f>(X184/Y184)*100</f>
        <v>#DIV/0!</v>
      </c>
      <c r="Y185" s="115"/>
      <c r="Z185" s="115"/>
      <c r="AA185" s="115" t="e">
        <f>(AA184/AB184)*100</f>
        <v>#DIV/0!</v>
      </c>
      <c r="AB185" s="115"/>
      <c r="AC185" s="115"/>
      <c r="AD185" s="115" t="e">
        <f>(AD184/AE184)*100</f>
        <v>#DIV/0!</v>
      </c>
      <c r="AE185" s="115"/>
      <c r="AF185" s="115"/>
      <c r="AG185" s="115" t="e">
        <f>(AG184/AH184)*100</f>
        <v>#DIV/0!</v>
      </c>
      <c r="AH185" s="115"/>
      <c r="AI185" s="115"/>
      <c r="AJ185" s="115" t="e">
        <f>(AJ184/AK184)*100</f>
        <v>#DIV/0!</v>
      </c>
      <c r="AK185" s="115"/>
      <c r="AL185" s="115"/>
      <c r="AM185" s="115" t="e">
        <f>(AM184/AN184)*100</f>
        <v>#DIV/0!</v>
      </c>
      <c r="AN185" s="115"/>
      <c r="AO185" s="115"/>
      <c r="AP185" s="115" t="e">
        <f>(AP184/AQ184)*100</f>
        <v>#DIV/0!</v>
      </c>
      <c r="AQ185" s="115"/>
      <c r="AR185" s="115"/>
      <c r="AS185" s="115" t="e">
        <f>(AS184/AT184)*100</f>
        <v>#DIV/0!</v>
      </c>
      <c r="AT185" s="115"/>
      <c r="AU185" s="115"/>
    </row>
    <row r="186" spans="2:47" ht="18" customHeight="1" x14ac:dyDescent="0.25">
      <c r="B186" s="150"/>
      <c r="C186" s="143">
        <v>90</v>
      </c>
      <c r="D186" s="144" t="s">
        <v>434</v>
      </c>
      <c r="E186" s="146" t="s">
        <v>435</v>
      </c>
      <c r="F186" s="7"/>
      <c r="G186" s="148"/>
      <c r="H186" s="142" t="s">
        <v>38</v>
      </c>
      <c r="I186" s="24">
        <v>12</v>
      </c>
      <c r="J186" s="284">
        <v>12</v>
      </c>
      <c r="K186" s="286"/>
      <c r="L186" s="24">
        <v>6</v>
      </c>
      <c r="M186" s="284">
        <v>66</v>
      </c>
      <c r="N186" s="286"/>
      <c r="O186" s="16"/>
      <c r="P186" s="115"/>
      <c r="Q186" s="115"/>
      <c r="R186" s="16"/>
      <c r="S186" s="115"/>
      <c r="T186" s="115"/>
      <c r="U186" s="16"/>
      <c r="V186" s="115"/>
      <c r="W186" s="115"/>
      <c r="X186" s="16"/>
      <c r="Y186" s="115"/>
      <c r="Z186" s="115"/>
      <c r="AA186" s="16"/>
      <c r="AB186" s="115"/>
      <c r="AC186" s="115"/>
      <c r="AD186" s="16"/>
      <c r="AE186" s="115"/>
      <c r="AF186" s="115"/>
      <c r="AG186" s="16"/>
      <c r="AH186" s="115"/>
      <c r="AI186" s="115"/>
      <c r="AJ186" s="16"/>
      <c r="AK186" s="115"/>
      <c r="AL186" s="115"/>
      <c r="AM186" s="16"/>
      <c r="AN186" s="115"/>
      <c r="AO186" s="115"/>
      <c r="AP186" s="16"/>
      <c r="AQ186" s="115"/>
      <c r="AR186" s="115"/>
      <c r="AS186" s="16"/>
      <c r="AT186" s="115"/>
      <c r="AU186" s="115"/>
    </row>
    <row r="187" spans="2:47" ht="18" customHeight="1" x14ac:dyDescent="0.25">
      <c r="B187" s="151"/>
      <c r="C187" s="143"/>
      <c r="D187" s="145"/>
      <c r="E187" s="147"/>
      <c r="F187" s="7"/>
      <c r="G187" s="148"/>
      <c r="H187" s="142"/>
      <c r="I187" s="284">
        <f>I186/J186*100</f>
        <v>100</v>
      </c>
      <c r="J187" s="285"/>
      <c r="K187" s="286"/>
      <c r="L187" s="284">
        <f>L186/M186*100</f>
        <v>9.0909090909090917</v>
      </c>
      <c r="M187" s="285"/>
      <c r="N187" s="286"/>
      <c r="O187" s="115" t="e">
        <f>(O186/P186)*100</f>
        <v>#DIV/0!</v>
      </c>
      <c r="P187" s="115"/>
      <c r="Q187" s="115"/>
      <c r="R187" s="115" t="e">
        <f>(R186/S186)*100</f>
        <v>#DIV/0!</v>
      </c>
      <c r="S187" s="115"/>
      <c r="T187" s="115"/>
      <c r="U187" s="115" t="e">
        <f>(U186/V186)*100</f>
        <v>#DIV/0!</v>
      </c>
      <c r="V187" s="115"/>
      <c r="W187" s="115"/>
      <c r="X187" s="115" t="e">
        <f>(X186/Y186)*100</f>
        <v>#DIV/0!</v>
      </c>
      <c r="Y187" s="115"/>
      <c r="Z187" s="115"/>
      <c r="AA187" s="115" t="e">
        <f>(AA186/AB186)*100</f>
        <v>#DIV/0!</v>
      </c>
      <c r="AB187" s="115"/>
      <c r="AC187" s="115"/>
      <c r="AD187" s="115" t="e">
        <f>(AD186/AE186)*100</f>
        <v>#DIV/0!</v>
      </c>
      <c r="AE187" s="115"/>
      <c r="AF187" s="115"/>
      <c r="AG187" s="115" t="e">
        <f>(AG186/AH186)*100</f>
        <v>#DIV/0!</v>
      </c>
      <c r="AH187" s="115"/>
      <c r="AI187" s="115"/>
      <c r="AJ187" s="115" t="e">
        <f>(AJ186/AK186)*100</f>
        <v>#DIV/0!</v>
      </c>
      <c r="AK187" s="115"/>
      <c r="AL187" s="115"/>
      <c r="AM187" s="115" t="e">
        <f>(AM186/AN186)*100</f>
        <v>#DIV/0!</v>
      </c>
      <c r="AN187" s="115"/>
      <c r="AO187" s="115"/>
      <c r="AP187" s="115" t="e">
        <f>(AP186/AQ186)*100</f>
        <v>#DIV/0!</v>
      </c>
      <c r="AQ187" s="115"/>
      <c r="AR187" s="115"/>
      <c r="AS187" s="115" t="e">
        <f>(AS186/AT186)*100</f>
        <v>#DIV/0!</v>
      </c>
      <c r="AT187" s="115"/>
      <c r="AU187" s="115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6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J52:K52"/>
    <mergeCell ref="M52:N52"/>
    <mergeCell ref="I53:K53"/>
    <mergeCell ref="L53:N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S185:AU185"/>
    <mergeCell ref="AJ185:AL185"/>
    <mergeCell ref="AM185:AO185"/>
    <mergeCell ref="AP185:AR185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B2:AU187"/>
  <sheetViews>
    <sheetView topLeftCell="E164" zoomScale="106" workbookViewId="0">
      <selection activeCell="M188" sqref="M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275" t="s">
        <v>0</v>
      </c>
      <c r="C2" s="275"/>
      <c r="D2" s="275"/>
      <c r="E2" s="275"/>
      <c r="F2" s="275"/>
      <c r="G2" s="275"/>
      <c r="H2" s="275"/>
    </row>
    <row r="3" spans="2:47" ht="20.100000000000001" customHeight="1" x14ac:dyDescent="0.25">
      <c r="B3" s="276" t="s">
        <v>1</v>
      </c>
      <c r="C3" s="276"/>
      <c r="D3" s="276"/>
      <c r="E3" s="276"/>
      <c r="F3" s="276"/>
      <c r="G3" s="276"/>
      <c r="H3" s="276"/>
    </row>
    <row r="4" spans="2:47" ht="20.100000000000001" customHeight="1" x14ac:dyDescent="0.2">
      <c r="B4" s="277" t="s">
        <v>289</v>
      </c>
      <c r="C4" s="277"/>
      <c r="D4" s="277"/>
      <c r="E4" s="277"/>
      <c r="F4" s="277"/>
      <c r="G4" s="277"/>
      <c r="H4" s="277"/>
    </row>
    <row r="5" spans="2:47" ht="20.100000000000001" customHeight="1" x14ac:dyDescent="0.2">
      <c r="B5" s="278" t="s">
        <v>290</v>
      </c>
      <c r="C5" s="278"/>
      <c r="D5" s="278"/>
      <c r="E5" s="278"/>
      <c r="F5" s="278"/>
      <c r="G5" s="278"/>
      <c r="H5" s="278"/>
    </row>
    <row r="6" spans="2:47" ht="16.5" customHeight="1" x14ac:dyDescent="0.25">
      <c r="B6" s="279" t="s">
        <v>3</v>
      </c>
      <c r="C6" s="281" t="s">
        <v>4</v>
      </c>
      <c r="D6" s="124" t="s">
        <v>5</v>
      </c>
      <c r="E6" s="124" t="s">
        <v>6</v>
      </c>
      <c r="F6" s="282" t="s">
        <v>327</v>
      </c>
      <c r="G6" s="124" t="s">
        <v>7</v>
      </c>
      <c r="H6" s="124" t="s">
        <v>8</v>
      </c>
      <c r="I6" s="53" t="s">
        <v>9</v>
      </c>
      <c r="J6" s="53"/>
      <c r="K6" s="53"/>
      <c r="L6" s="53" t="s">
        <v>10</v>
      </c>
      <c r="M6" s="53"/>
      <c r="N6" s="53"/>
      <c r="O6" s="53" t="s">
        <v>11</v>
      </c>
      <c r="P6" s="53"/>
      <c r="Q6" s="53"/>
      <c r="R6" s="53" t="s">
        <v>12</v>
      </c>
      <c r="S6" s="53"/>
      <c r="T6" s="53"/>
      <c r="U6" s="53" t="s">
        <v>13</v>
      </c>
      <c r="V6" s="53"/>
      <c r="W6" s="53"/>
      <c r="X6" s="53" t="s">
        <v>14</v>
      </c>
      <c r="Y6" s="53"/>
      <c r="Z6" s="53"/>
      <c r="AA6" s="53" t="s">
        <v>15</v>
      </c>
      <c r="AB6" s="53"/>
      <c r="AC6" s="53"/>
      <c r="AD6" s="53" t="s">
        <v>16</v>
      </c>
      <c r="AE6" s="53"/>
      <c r="AF6" s="53"/>
      <c r="AG6" s="53" t="s">
        <v>17</v>
      </c>
      <c r="AH6" s="53"/>
      <c r="AI6" s="53"/>
      <c r="AJ6" s="53" t="s">
        <v>18</v>
      </c>
      <c r="AK6" s="53"/>
      <c r="AL6" s="53"/>
      <c r="AM6" s="53" t="s">
        <v>19</v>
      </c>
      <c r="AN6" s="53"/>
      <c r="AO6" s="53"/>
      <c r="AP6" s="53" t="s">
        <v>20</v>
      </c>
      <c r="AQ6" s="53"/>
      <c r="AR6" s="53"/>
      <c r="AS6" s="53" t="s">
        <v>424</v>
      </c>
      <c r="AT6" s="53"/>
      <c r="AU6" s="53"/>
    </row>
    <row r="7" spans="2:47" ht="13.5" customHeight="1" thickBot="1" x14ac:dyDescent="0.3">
      <c r="B7" s="280"/>
      <c r="C7" s="281"/>
      <c r="D7" s="124"/>
      <c r="E7" s="124"/>
      <c r="F7" s="283"/>
      <c r="G7" s="124"/>
      <c r="H7" s="124"/>
      <c r="I7" s="12" t="s">
        <v>22</v>
      </c>
      <c r="J7" s="270" t="s">
        <v>23</v>
      </c>
      <c r="K7" s="271"/>
      <c r="L7" s="12" t="s">
        <v>22</v>
      </c>
      <c r="M7" s="270" t="s">
        <v>23</v>
      </c>
      <c r="N7" s="271"/>
      <c r="O7" s="12" t="s">
        <v>22</v>
      </c>
      <c r="P7" s="270" t="s">
        <v>23</v>
      </c>
      <c r="Q7" s="271"/>
      <c r="R7" s="12" t="s">
        <v>22</v>
      </c>
      <c r="S7" s="270" t="s">
        <v>23</v>
      </c>
      <c r="T7" s="271"/>
      <c r="U7" s="12" t="s">
        <v>22</v>
      </c>
      <c r="V7" s="270" t="s">
        <v>23</v>
      </c>
      <c r="W7" s="271"/>
      <c r="X7" s="12" t="s">
        <v>22</v>
      </c>
      <c r="Y7" s="270" t="s">
        <v>23</v>
      </c>
      <c r="Z7" s="271"/>
      <c r="AA7" s="12" t="s">
        <v>22</v>
      </c>
      <c r="AB7" s="270" t="s">
        <v>23</v>
      </c>
      <c r="AC7" s="271"/>
      <c r="AD7" s="12" t="s">
        <v>22</v>
      </c>
      <c r="AE7" s="270" t="s">
        <v>23</v>
      </c>
      <c r="AF7" s="271"/>
      <c r="AG7" s="12" t="s">
        <v>22</v>
      </c>
      <c r="AH7" s="270" t="s">
        <v>23</v>
      </c>
      <c r="AI7" s="271"/>
      <c r="AJ7" s="12" t="s">
        <v>22</v>
      </c>
      <c r="AK7" s="270" t="s">
        <v>23</v>
      </c>
      <c r="AL7" s="271"/>
      <c r="AM7" s="12" t="s">
        <v>22</v>
      </c>
      <c r="AN7" s="270" t="s">
        <v>23</v>
      </c>
      <c r="AO7" s="271"/>
      <c r="AP7" s="12" t="s">
        <v>22</v>
      </c>
      <c r="AQ7" s="270" t="s">
        <v>23</v>
      </c>
      <c r="AR7" s="271"/>
      <c r="AS7" s="12" t="s">
        <v>22</v>
      </c>
      <c r="AT7" s="270" t="s">
        <v>23</v>
      </c>
      <c r="AU7" s="271"/>
    </row>
    <row r="8" spans="2:47" ht="18" customHeight="1" x14ac:dyDescent="0.25">
      <c r="B8" s="272" t="s">
        <v>24</v>
      </c>
      <c r="C8" s="109">
        <v>1</v>
      </c>
      <c r="D8" s="264" t="s">
        <v>25</v>
      </c>
      <c r="E8" s="264" t="s">
        <v>298</v>
      </c>
      <c r="F8" s="222" t="s">
        <v>328</v>
      </c>
      <c r="G8" s="262" t="s">
        <v>27</v>
      </c>
      <c r="H8" s="263" t="s">
        <v>28</v>
      </c>
      <c r="I8" s="20">
        <v>1</v>
      </c>
      <c r="J8" s="299">
        <v>905</v>
      </c>
      <c r="K8" s="299"/>
      <c r="L8" s="20">
        <v>1</v>
      </c>
      <c r="M8" s="299">
        <v>749</v>
      </c>
      <c r="N8" s="299"/>
      <c r="O8" s="16"/>
      <c r="P8" s="154"/>
      <c r="Q8" s="155"/>
      <c r="R8" s="16"/>
      <c r="S8" s="154"/>
      <c r="T8" s="155"/>
      <c r="U8" s="16"/>
      <c r="V8" s="154"/>
      <c r="W8" s="155"/>
      <c r="X8" s="16"/>
      <c r="Y8" s="154"/>
      <c r="Z8" s="155"/>
      <c r="AA8" s="16"/>
      <c r="AB8" s="154"/>
      <c r="AC8" s="155"/>
      <c r="AD8" s="16"/>
      <c r="AE8" s="154"/>
      <c r="AF8" s="155"/>
      <c r="AG8" s="16"/>
      <c r="AH8" s="154"/>
      <c r="AI8" s="155"/>
      <c r="AJ8" s="16"/>
      <c r="AK8" s="154"/>
      <c r="AL8" s="155"/>
      <c r="AM8" s="16"/>
      <c r="AN8" s="154"/>
      <c r="AO8" s="155"/>
      <c r="AP8" s="16"/>
      <c r="AQ8" s="154"/>
      <c r="AR8" s="155"/>
      <c r="AS8" s="16"/>
      <c r="AT8" s="154"/>
      <c r="AU8" s="155"/>
    </row>
    <row r="9" spans="2:47" ht="18" customHeight="1" x14ac:dyDescent="0.25">
      <c r="B9" s="273"/>
      <c r="C9" s="109"/>
      <c r="D9" s="264"/>
      <c r="E9" s="264"/>
      <c r="F9" s="97"/>
      <c r="G9" s="262"/>
      <c r="H9" s="263"/>
      <c r="I9" s="309">
        <f>(I8/J8)*100</f>
        <v>0.11049723756906078</v>
      </c>
      <c r="J9" s="309"/>
      <c r="K9" s="309"/>
      <c r="L9" s="309">
        <f>(L8/M8)*100</f>
        <v>0.13351134846461948</v>
      </c>
      <c r="M9" s="309"/>
      <c r="N9" s="309"/>
      <c r="O9" s="115" t="e">
        <f>(O8/P8)*100</f>
        <v>#DIV/0!</v>
      </c>
      <c r="P9" s="115"/>
      <c r="Q9" s="115"/>
      <c r="R9" s="115" t="e">
        <f>(R8/S8)*100</f>
        <v>#DIV/0!</v>
      </c>
      <c r="S9" s="115"/>
      <c r="T9" s="115"/>
      <c r="U9" s="115" t="e">
        <f>(U8/V8)*100</f>
        <v>#DIV/0!</v>
      </c>
      <c r="V9" s="115"/>
      <c r="W9" s="115"/>
      <c r="X9" s="115" t="e">
        <f>(X8/Y8)*100</f>
        <v>#DIV/0!</v>
      </c>
      <c r="Y9" s="115"/>
      <c r="Z9" s="115"/>
      <c r="AA9" s="115" t="e">
        <f>(AA8/AB8)*100</f>
        <v>#DIV/0!</v>
      </c>
      <c r="AB9" s="115"/>
      <c r="AC9" s="115"/>
      <c r="AD9" s="115" t="e">
        <f>(AD8/AE8)*100</f>
        <v>#DIV/0!</v>
      </c>
      <c r="AE9" s="115"/>
      <c r="AF9" s="115"/>
      <c r="AG9" s="115" t="e">
        <f>(AG8/AH8)*100</f>
        <v>#DIV/0!</v>
      </c>
      <c r="AH9" s="115"/>
      <c r="AI9" s="115"/>
      <c r="AJ9" s="115" t="e">
        <f>(AJ8/AK8)*100</f>
        <v>#DIV/0!</v>
      </c>
      <c r="AK9" s="115"/>
      <c r="AL9" s="115"/>
      <c r="AM9" s="115" t="e">
        <f>(AM8/AN8)*100</f>
        <v>#DIV/0!</v>
      </c>
      <c r="AN9" s="115"/>
      <c r="AO9" s="115"/>
      <c r="AP9" s="115" t="e">
        <f>(AP8/AQ8)*100</f>
        <v>#DIV/0!</v>
      </c>
      <c r="AQ9" s="115"/>
      <c r="AR9" s="115"/>
      <c r="AS9" s="115" t="e">
        <f>(AS8/AT8)*100</f>
        <v>#DIV/0!</v>
      </c>
      <c r="AT9" s="115"/>
      <c r="AU9" s="115"/>
    </row>
    <row r="10" spans="2:47" ht="18" customHeight="1" x14ac:dyDescent="0.25">
      <c r="B10" s="273"/>
      <c r="C10" s="109">
        <v>2</v>
      </c>
      <c r="D10" s="264" t="s">
        <v>29</v>
      </c>
      <c r="E10" s="264" t="s">
        <v>299</v>
      </c>
      <c r="F10" s="97" t="s">
        <v>329</v>
      </c>
      <c r="G10" s="262" t="s">
        <v>27</v>
      </c>
      <c r="H10" s="263" t="s">
        <v>28</v>
      </c>
      <c r="I10" s="21">
        <v>27</v>
      </c>
      <c r="J10" s="299">
        <v>905</v>
      </c>
      <c r="K10" s="299"/>
      <c r="L10" s="21">
        <v>30</v>
      </c>
      <c r="M10" s="299">
        <v>749</v>
      </c>
      <c r="N10" s="299"/>
      <c r="O10" s="16"/>
      <c r="P10" s="154"/>
      <c r="Q10" s="155"/>
      <c r="R10" s="16"/>
      <c r="S10" s="154"/>
      <c r="T10" s="155"/>
      <c r="U10" s="16"/>
      <c r="V10" s="154"/>
      <c r="W10" s="155"/>
      <c r="X10" s="16"/>
      <c r="Y10" s="154"/>
      <c r="Z10" s="155"/>
      <c r="AA10" s="16"/>
      <c r="AB10" s="154"/>
      <c r="AC10" s="155"/>
      <c r="AD10" s="16"/>
      <c r="AE10" s="154"/>
      <c r="AF10" s="155"/>
      <c r="AG10" s="16"/>
      <c r="AH10" s="154"/>
      <c r="AI10" s="155"/>
      <c r="AJ10" s="16"/>
      <c r="AK10" s="154"/>
      <c r="AL10" s="155"/>
      <c r="AM10" s="16"/>
      <c r="AN10" s="154"/>
      <c r="AO10" s="155"/>
      <c r="AP10" s="16"/>
      <c r="AQ10" s="154"/>
      <c r="AR10" s="155"/>
      <c r="AS10" s="16"/>
      <c r="AT10" s="154"/>
      <c r="AU10" s="155"/>
    </row>
    <row r="11" spans="2:47" ht="18" customHeight="1" x14ac:dyDescent="0.25">
      <c r="B11" s="273"/>
      <c r="C11" s="109"/>
      <c r="D11" s="264"/>
      <c r="E11" s="264"/>
      <c r="F11" s="97"/>
      <c r="G11" s="262"/>
      <c r="H11" s="263"/>
      <c r="I11" s="301">
        <f>(I10/J10)*100</f>
        <v>2.9834254143646408</v>
      </c>
      <c r="J11" s="301"/>
      <c r="K11" s="301"/>
      <c r="L11" s="308">
        <f>(L10/M10)*100</f>
        <v>4.0053404539385848</v>
      </c>
      <c r="M11" s="308"/>
      <c r="N11" s="308"/>
      <c r="O11" s="115" t="e">
        <f>(O10/P10)*100</f>
        <v>#DIV/0!</v>
      </c>
      <c r="P11" s="115"/>
      <c r="Q11" s="115"/>
      <c r="R11" s="115" t="e">
        <f>(R10/S10)*100</f>
        <v>#DIV/0!</v>
      </c>
      <c r="S11" s="115"/>
      <c r="T11" s="115"/>
      <c r="U11" s="115" t="e">
        <f>(U10/V10)*100</f>
        <v>#DIV/0!</v>
      </c>
      <c r="V11" s="115"/>
      <c r="W11" s="115"/>
      <c r="X11" s="115" t="e">
        <f>(X10/Y10)*100</f>
        <v>#DIV/0!</v>
      </c>
      <c r="Y11" s="115"/>
      <c r="Z11" s="115"/>
      <c r="AA11" s="115" t="e">
        <f>(AA10/AB10)*100</f>
        <v>#DIV/0!</v>
      </c>
      <c r="AB11" s="115"/>
      <c r="AC11" s="115"/>
      <c r="AD11" s="115" t="e">
        <f>(AD10/AE10)*100</f>
        <v>#DIV/0!</v>
      </c>
      <c r="AE11" s="115"/>
      <c r="AF11" s="115"/>
      <c r="AG11" s="115" t="e">
        <f>(AG10/AH10)*100</f>
        <v>#DIV/0!</v>
      </c>
      <c r="AH11" s="115"/>
      <c r="AI11" s="115"/>
      <c r="AJ11" s="115" t="e">
        <f>(AJ10/AK10)*100</f>
        <v>#DIV/0!</v>
      </c>
      <c r="AK11" s="115"/>
      <c r="AL11" s="115"/>
      <c r="AM11" s="115" t="e">
        <f>(AM10/AN10)*100</f>
        <v>#DIV/0!</v>
      </c>
      <c r="AN11" s="115"/>
      <c r="AO11" s="115"/>
      <c r="AP11" s="115" t="e">
        <f>(AP10/AQ10)*100</f>
        <v>#DIV/0!</v>
      </c>
      <c r="AQ11" s="115"/>
      <c r="AR11" s="115"/>
      <c r="AS11" s="115" t="e">
        <f>(AS10/AT10)*100</f>
        <v>#DIV/0!</v>
      </c>
      <c r="AT11" s="115"/>
      <c r="AU11" s="115"/>
    </row>
    <row r="12" spans="2:47" ht="18" customHeight="1" x14ac:dyDescent="0.25">
      <c r="B12" s="273"/>
      <c r="C12" s="109">
        <v>3</v>
      </c>
      <c r="D12" s="264" t="s">
        <v>439</v>
      </c>
      <c r="E12" s="264" t="s">
        <v>440</v>
      </c>
      <c r="F12" s="103" t="s">
        <v>330</v>
      </c>
      <c r="G12" s="106"/>
      <c r="H12" s="263" t="s">
        <v>28</v>
      </c>
      <c r="I12" s="22">
        <v>2</v>
      </c>
      <c r="J12" s="307">
        <v>1074</v>
      </c>
      <c r="K12" s="307"/>
      <c r="L12" s="21">
        <v>1</v>
      </c>
      <c r="M12" s="307">
        <v>747</v>
      </c>
      <c r="N12" s="307"/>
      <c r="O12" s="16"/>
      <c r="P12" s="154"/>
      <c r="Q12" s="155"/>
      <c r="R12" s="16"/>
      <c r="S12" s="154"/>
      <c r="T12" s="155"/>
      <c r="U12" s="16"/>
      <c r="V12" s="154"/>
      <c r="W12" s="155"/>
      <c r="X12" s="16"/>
      <c r="Y12" s="154"/>
      <c r="Z12" s="155"/>
      <c r="AA12" s="16"/>
      <c r="AB12" s="154"/>
      <c r="AC12" s="155"/>
      <c r="AD12" s="16"/>
      <c r="AE12" s="154"/>
      <c r="AF12" s="155"/>
      <c r="AG12" s="16"/>
      <c r="AH12" s="154"/>
      <c r="AI12" s="155"/>
      <c r="AJ12" s="16"/>
      <c r="AK12" s="154"/>
      <c r="AL12" s="155"/>
      <c r="AM12" s="16"/>
      <c r="AN12" s="154"/>
      <c r="AO12" s="155"/>
      <c r="AP12" s="16"/>
      <c r="AQ12" s="154"/>
      <c r="AR12" s="155"/>
      <c r="AS12" s="16"/>
      <c r="AT12" s="154"/>
      <c r="AU12" s="155"/>
    </row>
    <row r="13" spans="2:47" ht="18" customHeight="1" x14ac:dyDescent="0.25">
      <c r="B13" s="273"/>
      <c r="C13" s="109"/>
      <c r="D13" s="264"/>
      <c r="E13" s="264"/>
      <c r="F13" s="103"/>
      <c r="G13" s="106"/>
      <c r="H13" s="263"/>
      <c r="I13" s="301">
        <f>(I12/J12)*100</f>
        <v>0.18621973929236499</v>
      </c>
      <c r="J13" s="301"/>
      <c r="K13" s="301"/>
      <c r="L13" s="301">
        <f>(L12/M12)*100</f>
        <v>0.13386880856760375</v>
      </c>
      <c r="M13" s="301"/>
      <c r="N13" s="301"/>
      <c r="O13" s="115" t="e">
        <f>(O12/P12)*1000</f>
        <v>#DIV/0!</v>
      </c>
      <c r="P13" s="115"/>
      <c r="Q13" s="115"/>
      <c r="R13" s="115" t="e">
        <f>(R12/S12)*1000</f>
        <v>#DIV/0!</v>
      </c>
      <c r="S13" s="115"/>
      <c r="T13" s="115"/>
      <c r="U13" s="115" t="e">
        <f>(U12/V12)*1000</f>
        <v>#DIV/0!</v>
      </c>
      <c r="V13" s="115"/>
      <c r="W13" s="115"/>
      <c r="X13" s="115" t="e">
        <f>(X12/Y12)*1000</f>
        <v>#DIV/0!</v>
      </c>
      <c r="Y13" s="115"/>
      <c r="Z13" s="115"/>
      <c r="AA13" s="115" t="e">
        <f>(AA12/AB12)*1000</f>
        <v>#DIV/0!</v>
      </c>
      <c r="AB13" s="115"/>
      <c r="AC13" s="115"/>
      <c r="AD13" s="115" t="e">
        <f>(AD12/AE12)*1000</f>
        <v>#DIV/0!</v>
      </c>
      <c r="AE13" s="115"/>
      <c r="AF13" s="115"/>
      <c r="AG13" s="115" t="e">
        <f>(AG12/AH12)*1000</f>
        <v>#DIV/0!</v>
      </c>
      <c r="AH13" s="115"/>
      <c r="AI13" s="115"/>
      <c r="AJ13" s="115" t="e">
        <f>(AJ12/AK12)*1000</f>
        <v>#DIV/0!</v>
      </c>
      <c r="AK13" s="115"/>
      <c r="AL13" s="115"/>
      <c r="AM13" s="115" t="e">
        <f>(AM12/AN12)*1000</f>
        <v>#DIV/0!</v>
      </c>
      <c r="AN13" s="115"/>
      <c r="AO13" s="115"/>
      <c r="AP13" s="115" t="e">
        <f>(AP12/AQ12)*1000</f>
        <v>#DIV/0!</v>
      </c>
      <c r="AQ13" s="115"/>
      <c r="AR13" s="115"/>
      <c r="AS13" s="115" t="e">
        <f>(AS12/AT12)*1000</f>
        <v>#DIV/0!</v>
      </c>
      <c r="AT13" s="115"/>
      <c r="AU13" s="115"/>
    </row>
    <row r="14" spans="2:47" ht="18" customHeight="1" x14ac:dyDescent="0.25">
      <c r="B14" s="273"/>
      <c r="C14" s="109">
        <v>4</v>
      </c>
      <c r="D14" s="264" t="s">
        <v>441</v>
      </c>
      <c r="E14" s="264" t="s">
        <v>442</v>
      </c>
      <c r="F14" s="103" t="s">
        <v>339</v>
      </c>
      <c r="G14" s="106"/>
      <c r="H14" s="263" t="s">
        <v>28</v>
      </c>
      <c r="I14" s="21">
        <v>15</v>
      </c>
      <c r="J14" s="299">
        <v>933</v>
      </c>
      <c r="K14" s="299"/>
      <c r="L14" s="21">
        <v>24</v>
      </c>
      <c r="M14" s="299">
        <v>697</v>
      </c>
      <c r="N14" s="299"/>
      <c r="O14" s="16"/>
      <c r="P14" s="154"/>
      <c r="Q14" s="155"/>
      <c r="R14" s="16"/>
      <c r="S14" s="154"/>
      <c r="T14" s="155"/>
      <c r="U14" s="16"/>
      <c r="V14" s="154"/>
      <c r="W14" s="155"/>
      <c r="X14" s="16"/>
      <c r="Y14" s="154"/>
      <c r="Z14" s="155"/>
      <c r="AA14" s="16"/>
      <c r="AB14" s="154"/>
      <c r="AC14" s="155"/>
      <c r="AD14" s="16"/>
      <c r="AE14" s="154"/>
      <c r="AF14" s="155"/>
      <c r="AG14" s="16"/>
      <c r="AH14" s="154"/>
      <c r="AI14" s="155"/>
      <c r="AJ14" s="16"/>
      <c r="AK14" s="154"/>
      <c r="AL14" s="155"/>
      <c r="AM14" s="16"/>
      <c r="AN14" s="154"/>
      <c r="AO14" s="155"/>
      <c r="AP14" s="16"/>
      <c r="AQ14" s="154"/>
      <c r="AR14" s="155"/>
      <c r="AS14" s="16"/>
      <c r="AT14" s="154"/>
      <c r="AU14" s="155"/>
    </row>
    <row r="15" spans="2:47" ht="18" customHeight="1" x14ac:dyDescent="0.25">
      <c r="B15" s="273"/>
      <c r="C15" s="109"/>
      <c r="D15" s="264"/>
      <c r="E15" s="264"/>
      <c r="F15" s="103"/>
      <c r="G15" s="106"/>
      <c r="H15" s="263"/>
      <c r="I15" s="301">
        <f>(I14/J14)*1000</f>
        <v>16.077170418006428</v>
      </c>
      <c r="J15" s="301"/>
      <c r="K15" s="301"/>
      <c r="L15" s="301">
        <f>(L14/M14)*1000</f>
        <v>34.433285509325678</v>
      </c>
      <c r="M15" s="301"/>
      <c r="N15" s="301"/>
      <c r="O15" s="269" t="e">
        <f>(O14/P14)*1000</f>
        <v>#DIV/0!</v>
      </c>
      <c r="P15" s="269"/>
      <c r="Q15" s="269"/>
      <c r="R15" s="269" t="e">
        <f>(R14/S14)*1000</f>
        <v>#DIV/0!</v>
      </c>
      <c r="S15" s="269"/>
      <c r="T15" s="269"/>
      <c r="U15" s="269" t="e">
        <f>(U14/V14)*1000</f>
        <v>#DIV/0!</v>
      </c>
      <c r="V15" s="269"/>
      <c r="W15" s="269"/>
      <c r="X15" s="269" t="e">
        <f>(X14/Y14)*1000</f>
        <v>#DIV/0!</v>
      </c>
      <c r="Y15" s="269"/>
      <c r="Z15" s="269"/>
      <c r="AA15" s="269" t="e">
        <f>(AA14/AB14)*1000</f>
        <v>#DIV/0!</v>
      </c>
      <c r="AB15" s="269"/>
      <c r="AC15" s="269"/>
      <c r="AD15" s="269" t="e">
        <f>(AD14/AE14)*1000</f>
        <v>#DIV/0!</v>
      </c>
      <c r="AE15" s="269"/>
      <c r="AF15" s="269"/>
      <c r="AG15" s="269" t="e">
        <f>(AG14/AH14)*1000</f>
        <v>#DIV/0!</v>
      </c>
      <c r="AH15" s="269"/>
      <c r="AI15" s="269"/>
      <c r="AJ15" s="269" t="e">
        <f>(AJ14/AK14)*1000</f>
        <v>#DIV/0!</v>
      </c>
      <c r="AK15" s="269"/>
      <c r="AL15" s="269"/>
      <c r="AM15" s="269" t="e">
        <f>(AM14/AN14)*1000</f>
        <v>#DIV/0!</v>
      </c>
      <c r="AN15" s="269"/>
      <c r="AO15" s="269"/>
      <c r="AP15" s="269" t="e">
        <f>(AP14/AQ14)*1000</f>
        <v>#DIV/0!</v>
      </c>
      <c r="AQ15" s="269"/>
      <c r="AR15" s="269"/>
      <c r="AS15" s="269" t="e">
        <f>(AS14/AT14)*1000</f>
        <v>#DIV/0!</v>
      </c>
      <c r="AT15" s="269"/>
      <c r="AU15" s="269"/>
    </row>
    <row r="16" spans="2:47" ht="18" customHeight="1" x14ac:dyDescent="0.25">
      <c r="B16" s="273"/>
      <c r="C16" s="109">
        <v>5</v>
      </c>
      <c r="D16" s="264" t="s">
        <v>36</v>
      </c>
      <c r="E16" s="264" t="s">
        <v>37</v>
      </c>
      <c r="F16" s="97" t="s">
        <v>331</v>
      </c>
      <c r="G16" s="268" t="s">
        <v>55</v>
      </c>
      <c r="H16" s="263" t="s">
        <v>38</v>
      </c>
      <c r="I16" s="21">
        <v>4</v>
      </c>
      <c r="J16" s="299">
        <v>905</v>
      </c>
      <c r="K16" s="299"/>
      <c r="L16" s="21">
        <v>5</v>
      </c>
      <c r="M16" s="299">
        <v>749</v>
      </c>
      <c r="N16" s="299"/>
      <c r="O16" s="16"/>
      <c r="P16" s="154"/>
      <c r="Q16" s="155"/>
      <c r="R16" s="16"/>
      <c r="S16" s="154"/>
      <c r="T16" s="155"/>
      <c r="U16" s="16"/>
      <c r="V16" s="154"/>
      <c r="W16" s="155"/>
      <c r="X16" s="16"/>
      <c r="Y16" s="154"/>
      <c r="Z16" s="155"/>
      <c r="AA16" s="16"/>
      <c r="AB16" s="154"/>
      <c r="AC16" s="155"/>
      <c r="AD16" s="16"/>
      <c r="AE16" s="154"/>
      <c r="AF16" s="155"/>
      <c r="AG16" s="16"/>
      <c r="AH16" s="154"/>
      <c r="AI16" s="155"/>
      <c r="AJ16" s="16"/>
      <c r="AK16" s="154"/>
      <c r="AL16" s="155"/>
      <c r="AM16" s="16"/>
      <c r="AN16" s="154"/>
      <c r="AO16" s="155"/>
      <c r="AP16" s="16"/>
      <c r="AQ16" s="154"/>
      <c r="AR16" s="155"/>
      <c r="AS16" s="16"/>
      <c r="AT16" s="154"/>
      <c r="AU16" s="155"/>
    </row>
    <row r="17" spans="2:47" ht="18" customHeight="1" x14ac:dyDescent="0.25">
      <c r="B17" s="273"/>
      <c r="C17" s="109"/>
      <c r="D17" s="264"/>
      <c r="E17" s="264"/>
      <c r="F17" s="97"/>
      <c r="G17" s="268"/>
      <c r="H17" s="263"/>
      <c r="I17" s="301">
        <f>(I16/J16)*100</f>
        <v>0.44198895027624313</v>
      </c>
      <c r="J17" s="301"/>
      <c r="K17" s="301"/>
      <c r="L17" s="301">
        <f>(L16/M16)*100</f>
        <v>0.66755674232309747</v>
      </c>
      <c r="M17" s="301"/>
      <c r="N17" s="301"/>
      <c r="O17" s="115" t="e">
        <f>(O16/P16)*100</f>
        <v>#DIV/0!</v>
      </c>
      <c r="P17" s="115"/>
      <c r="Q17" s="115"/>
      <c r="R17" s="115" t="e">
        <f>(R16/S16)*100</f>
        <v>#DIV/0!</v>
      </c>
      <c r="S17" s="115"/>
      <c r="T17" s="115"/>
      <c r="U17" s="115" t="e">
        <f>(U16/V16)*100</f>
        <v>#DIV/0!</v>
      </c>
      <c r="V17" s="115"/>
      <c r="W17" s="115"/>
      <c r="X17" s="115" t="e">
        <f>(X16/Y16)*100</f>
        <v>#DIV/0!</v>
      </c>
      <c r="Y17" s="115"/>
      <c r="Z17" s="115"/>
      <c r="AA17" s="115" t="e">
        <f>(AA16/AB16)*100</f>
        <v>#DIV/0!</v>
      </c>
      <c r="AB17" s="115"/>
      <c r="AC17" s="115"/>
      <c r="AD17" s="115" t="e">
        <f>(AD16/AE16)*100</f>
        <v>#DIV/0!</v>
      </c>
      <c r="AE17" s="115"/>
      <c r="AF17" s="115"/>
      <c r="AG17" s="115" t="e">
        <f>(AG16/AH16)*100</f>
        <v>#DIV/0!</v>
      </c>
      <c r="AH17" s="115"/>
      <c r="AI17" s="115"/>
      <c r="AJ17" s="115" t="e">
        <f>(AJ16/AK16)*100</f>
        <v>#DIV/0!</v>
      </c>
      <c r="AK17" s="115"/>
      <c r="AL17" s="115"/>
      <c r="AM17" s="115" t="e">
        <f>(AM16/AN16)*100</f>
        <v>#DIV/0!</v>
      </c>
      <c r="AN17" s="115"/>
      <c r="AO17" s="115"/>
      <c r="AP17" s="115" t="e">
        <f>(AP16/AQ16)*100</f>
        <v>#DIV/0!</v>
      </c>
      <c r="AQ17" s="115"/>
      <c r="AR17" s="115"/>
      <c r="AS17" s="115" t="e">
        <f>(AS16/AT16)*100</f>
        <v>#DIV/0!</v>
      </c>
      <c r="AT17" s="115"/>
      <c r="AU17" s="115"/>
    </row>
    <row r="18" spans="2:47" ht="18" customHeight="1" x14ac:dyDescent="0.25">
      <c r="B18" s="273"/>
      <c r="C18" s="109">
        <v>6</v>
      </c>
      <c r="D18" s="264" t="s">
        <v>39</v>
      </c>
      <c r="E18" s="264" t="s">
        <v>40</v>
      </c>
      <c r="F18" s="230" t="s">
        <v>332</v>
      </c>
      <c r="G18" s="268" t="s">
        <v>326</v>
      </c>
      <c r="H18" s="263" t="s">
        <v>38</v>
      </c>
      <c r="I18" s="21">
        <v>0</v>
      </c>
      <c r="J18" s="299">
        <v>905</v>
      </c>
      <c r="K18" s="299"/>
      <c r="L18" s="21">
        <v>0</v>
      </c>
      <c r="M18" s="299">
        <v>749</v>
      </c>
      <c r="N18" s="299"/>
      <c r="O18" s="16"/>
      <c r="P18" s="154"/>
      <c r="Q18" s="155"/>
      <c r="R18" s="16"/>
      <c r="S18" s="154"/>
      <c r="T18" s="155"/>
      <c r="U18" s="16"/>
      <c r="V18" s="154"/>
      <c r="W18" s="155"/>
      <c r="X18" s="16"/>
      <c r="Y18" s="154"/>
      <c r="Z18" s="155"/>
      <c r="AA18" s="16"/>
      <c r="AB18" s="154"/>
      <c r="AC18" s="155"/>
      <c r="AD18" s="16"/>
      <c r="AE18" s="154"/>
      <c r="AF18" s="155"/>
      <c r="AG18" s="16"/>
      <c r="AH18" s="154"/>
      <c r="AI18" s="155"/>
      <c r="AJ18" s="16"/>
      <c r="AK18" s="154"/>
      <c r="AL18" s="155"/>
      <c r="AM18" s="16"/>
      <c r="AN18" s="154"/>
      <c r="AO18" s="155"/>
      <c r="AP18" s="16"/>
      <c r="AQ18" s="154"/>
      <c r="AR18" s="155"/>
      <c r="AS18" s="16"/>
      <c r="AT18" s="154"/>
      <c r="AU18" s="155"/>
    </row>
    <row r="19" spans="2:47" ht="18" customHeight="1" x14ac:dyDescent="0.25">
      <c r="B19" s="273"/>
      <c r="C19" s="109"/>
      <c r="D19" s="264"/>
      <c r="E19" s="264"/>
      <c r="F19" s="230"/>
      <c r="G19" s="268"/>
      <c r="H19" s="263"/>
      <c r="I19" s="298">
        <f>(I18/J18)*100</f>
        <v>0</v>
      </c>
      <c r="J19" s="298"/>
      <c r="K19" s="298"/>
      <c r="L19" s="298">
        <f>(L18/M18)*100</f>
        <v>0</v>
      </c>
      <c r="M19" s="298"/>
      <c r="N19" s="298"/>
      <c r="O19" s="115" t="e">
        <f>(O18/P18)*100</f>
        <v>#DIV/0!</v>
      </c>
      <c r="P19" s="115"/>
      <c r="Q19" s="115"/>
      <c r="R19" s="115" t="e">
        <f>(R18/S18)*100</f>
        <v>#DIV/0!</v>
      </c>
      <c r="S19" s="115"/>
      <c r="T19" s="115"/>
      <c r="U19" s="115" t="e">
        <f>(U18/V18)*100</f>
        <v>#DIV/0!</v>
      </c>
      <c r="V19" s="115"/>
      <c r="W19" s="115"/>
      <c r="X19" s="115" t="e">
        <f>(X18/Y18)*100</f>
        <v>#DIV/0!</v>
      </c>
      <c r="Y19" s="115"/>
      <c r="Z19" s="115"/>
      <c r="AA19" s="115" t="e">
        <f>(AA18/AB18)*100</f>
        <v>#DIV/0!</v>
      </c>
      <c r="AB19" s="115"/>
      <c r="AC19" s="115"/>
      <c r="AD19" s="115" t="e">
        <f>(AD18/AE18)*100</f>
        <v>#DIV/0!</v>
      </c>
      <c r="AE19" s="115"/>
      <c r="AF19" s="115"/>
      <c r="AG19" s="115" t="e">
        <f>(AG18/AH18)*100</f>
        <v>#DIV/0!</v>
      </c>
      <c r="AH19" s="115"/>
      <c r="AI19" s="115"/>
      <c r="AJ19" s="115" t="e">
        <f>(AJ18/AK18)*100</f>
        <v>#DIV/0!</v>
      </c>
      <c r="AK19" s="115"/>
      <c r="AL19" s="115"/>
      <c r="AM19" s="115" t="e">
        <f>(AM18/AN18)*100</f>
        <v>#DIV/0!</v>
      </c>
      <c r="AN19" s="115"/>
      <c r="AO19" s="115"/>
      <c r="AP19" s="115" t="e">
        <f>(AP18/AQ18)*100</f>
        <v>#DIV/0!</v>
      </c>
      <c r="AQ19" s="115"/>
      <c r="AR19" s="115"/>
      <c r="AS19" s="115" t="e">
        <f>(AS18/AT18)*100</f>
        <v>#DIV/0!</v>
      </c>
      <c r="AT19" s="115"/>
      <c r="AU19" s="115"/>
    </row>
    <row r="20" spans="2:47" ht="18" customHeight="1" x14ac:dyDescent="0.25">
      <c r="B20" s="273"/>
      <c r="C20" s="109">
        <v>7</v>
      </c>
      <c r="D20" s="264" t="s">
        <v>41</v>
      </c>
      <c r="E20" s="264" t="s">
        <v>42</v>
      </c>
      <c r="F20" s="230" t="s">
        <v>333</v>
      </c>
      <c r="G20" s="262" t="s">
        <v>281</v>
      </c>
      <c r="H20" s="263" t="s">
        <v>38</v>
      </c>
      <c r="I20" s="21">
        <v>0</v>
      </c>
      <c r="J20" s="299">
        <v>905</v>
      </c>
      <c r="K20" s="299"/>
      <c r="L20" s="21">
        <v>0</v>
      </c>
      <c r="M20" s="299">
        <v>749</v>
      </c>
      <c r="N20" s="299"/>
      <c r="O20" s="16"/>
      <c r="P20" s="154"/>
      <c r="Q20" s="155"/>
      <c r="R20" s="16"/>
      <c r="S20" s="154"/>
      <c r="T20" s="155"/>
      <c r="U20" s="16"/>
      <c r="V20" s="154"/>
      <c r="W20" s="155"/>
      <c r="X20" s="16"/>
      <c r="Y20" s="154"/>
      <c r="Z20" s="155"/>
      <c r="AA20" s="16"/>
      <c r="AB20" s="154"/>
      <c r="AC20" s="155"/>
      <c r="AD20" s="16"/>
      <c r="AE20" s="154"/>
      <c r="AF20" s="155"/>
      <c r="AG20" s="16"/>
      <c r="AH20" s="154"/>
      <c r="AI20" s="155"/>
      <c r="AJ20" s="16"/>
      <c r="AK20" s="154"/>
      <c r="AL20" s="155"/>
      <c r="AM20" s="16"/>
      <c r="AN20" s="154"/>
      <c r="AO20" s="155"/>
      <c r="AP20" s="16"/>
      <c r="AQ20" s="154"/>
      <c r="AR20" s="155"/>
      <c r="AS20" s="16"/>
      <c r="AT20" s="154"/>
      <c r="AU20" s="155"/>
    </row>
    <row r="21" spans="2:47" ht="18" customHeight="1" thickBot="1" x14ac:dyDescent="0.3">
      <c r="B21" s="273"/>
      <c r="C21" s="109"/>
      <c r="D21" s="264"/>
      <c r="E21" s="264"/>
      <c r="F21" s="232"/>
      <c r="G21" s="262"/>
      <c r="H21" s="263"/>
      <c r="I21" s="298">
        <f>(I20/J20)*100</f>
        <v>0</v>
      </c>
      <c r="J21" s="298"/>
      <c r="K21" s="298"/>
      <c r="L21" s="298">
        <f>(L20/M20)*100</f>
        <v>0</v>
      </c>
      <c r="M21" s="298"/>
      <c r="N21" s="298"/>
      <c r="O21" s="115" t="e">
        <f>(O20/P20)*100</f>
        <v>#DIV/0!</v>
      </c>
      <c r="P21" s="115"/>
      <c r="Q21" s="115"/>
      <c r="R21" s="115" t="e">
        <f>(R20/S20)*100</f>
        <v>#DIV/0!</v>
      </c>
      <c r="S21" s="115"/>
      <c r="T21" s="115"/>
      <c r="U21" s="115" t="e">
        <f>(U20/V20)*100</f>
        <v>#DIV/0!</v>
      </c>
      <c r="V21" s="115"/>
      <c r="W21" s="115"/>
      <c r="X21" s="115" t="e">
        <f>(X20/Y20)*100</f>
        <v>#DIV/0!</v>
      </c>
      <c r="Y21" s="115"/>
      <c r="Z21" s="115"/>
      <c r="AA21" s="115" t="e">
        <f>(AA20/AB20)*100</f>
        <v>#DIV/0!</v>
      </c>
      <c r="AB21" s="115"/>
      <c r="AC21" s="115"/>
      <c r="AD21" s="115" t="e">
        <f>(AD20/AE20)*100</f>
        <v>#DIV/0!</v>
      </c>
      <c r="AE21" s="115"/>
      <c r="AF21" s="115"/>
      <c r="AG21" s="115" t="e">
        <f>(AG20/AH20)*100</f>
        <v>#DIV/0!</v>
      </c>
      <c r="AH21" s="115"/>
      <c r="AI21" s="115"/>
      <c r="AJ21" s="115" t="e">
        <f>(AJ20/AK20)*100</f>
        <v>#DIV/0!</v>
      </c>
      <c r="AK21" s="115"/>
      <c r="AL21" s="115"/>
      <c r="AM21" s="115" t="e">
        <f>(AM20/AN20)*100</f>
        <v>#DIV/0!</v>
      </c>
      <c r="AN21" s="115"/>
      <c r="AO21" s="115"/>
      <c r="AP21" s="115" t="e">
        <f>(AP20/AQ20)*100</f>
        <v>#DIV/0!</v>
      </c>
      <c r="AQ21" s="115"/>
      <c r="AR21" s="115"/>
      <c r="AS21" s="115" t="e">
        <f>(AS20/AT20)*100</f>
        <v>#DIV/0!</v>
      </c>
      <c r="AT21" s="115"/>
      <c r="AU21" s="115"/>
    </row>
    <row r="22" spans="2:47" ht="18" customHeight="1" x14ac:dyDescent="0.25">
      <c r="B22" s="273"/>
      <c r="C22" s="109">
        <v>8</v>
      </c>
      <c r="D22" s="103" t="s">
        <v>43</v>
      </c>
      <c r="E22" s="103" t="s">
        <v>44</v>
      </c>
      <c r="F22" s="242" t="s">
        <v>334</v>
      </c>
      <c r="G22" s="66" t="s">
        <v>292</v>
      </c>
      <c r="H22" s="214" t="s">
        <v>28</v>
      </c>
      <c r="I22" s="21">
        <v>1</v>
      </c>
      <c r="J22" s="299">
        <v>905</v>
      </c>
      <c r="K22" s="299"/>
      <c r="L22" s="21">
        <v>1</v>
      </c>
      <c r="M22" s="299">
        <v>749</v>
      </c>
      <c r="N22" s="299"/>
      <c r="O22" s="16"/>
      <c r="P22" s="154"/>
      <c r="Q22" s="155"/>
      <c r="R22" s="16"/>
      <c r="S22" s="154"/>
      <c r="T22" s="155"/>
      <c r="U22" s="16"/>
      <c r="V22" s="154"/>
      <c r="W22" s="155"/>
      <c r="X22" s="16"/>
      <c r="Y22" s="154"/>
      <c r="Z22" s="155"/>
      <c r="AA22" s="16"/>
      <c r="AB22" s="154"/>
      <c r="AC22" s="155"/>
      <c r="AD22" s="16"/>
      <c r="AE22" s="154"/>
      <c r="AF22" s="155"/>
      <c r="AG22" s="16"/>
      <c r="AH22" s="154"/>
      <c r="AI22" s="155"/>
      <c r="AJ22" s="16"/>
      <c r="AK22" s="154"/>
      <c r="AL22" s="155"/>
      <c r="AM22" s="16"/>
      <c r="AN22" s="154"/>
      <c r="AO22" s="155"/>
      <c r="AP22" s="16"/>
      <c r="AQ22" s="154"/>
      <c r="AR22" s="155"/>
      <c r="AS22" s="16"/>
      <c r="AT22" s="154"/>
      <c r="AU22" s="155"/>
    </row>
    <row r="23" spans="2:47" ht="18" customHeight="1" x14ac:dyDescent="0.25">
      <c r="B23" s="273"/>
      <c r="C23" s="109"/>
      <c r="D23" s="103"/>
      <c r="E23" s="103"/>
      <c r="F23" s="103"/>
      <c r="G23" s="66"/>
      <c r="H23" s="214"/>
      <c r="I23" s="301">
        <f>(I22/J22)*100</f>
        <v>0.11049723756906078</v>
      </c>
      <c r="J23" s="301"/>
      <c r="K23" s="301"/>
      <c r="L23" s="301">
        <f>(L22/M22)*100</f>
        <v>0.13351134846461948</v>
      </c>
      <c r="M23" s="301"/>
      <c r="N23" s="301"/>
      <c r="O23" s="115" t="e">
        <f>(O22/P22)*100</f>
        <v>#DIV/0!</v>
      </c>
      <c r="P23" s="115"/>
      <c r="Q23" s="115"/>
      <c r="R23" s="115" t="e">
        <f>(R22/S22)*100</f>
        <v>#DIV/0!</v>
      </c>
      <c r="S23" s="115"/>
      <c r="T23" s="115"/>
      <c r="U23" s="115" t="e">
        <f>(U22/V22)*100</f>
        <v>#DIV/0!</v>
      </c>
      <c r="V23" s="115"/>
      <c r="W23" s="115"/>
      <c r="X23" s="115" t="e">
        <f>(X22/Y22)*100</f>
        <v>#DIV/0!</v>
      </c>
      <c r="Y23" s="115"/>
      <c r="Z23" s="115"/>
      <c r="AA23" s="115" t="e">
        <f>(AA22/AB22)*100</f>
        <v>#DIV/0!</v>
      </c>
      <c r="AB23" s="115"/>
      <c r="AC23" s="115"/>
      <c r="AD23" s="115" t="e">
        <f>(AD22/AE22)*100</f>
        <v>#DIV/0!</v>
      </c>
      <c r="AE23" s="115"/>
      <c r="AF23" s="115"/>
      <c r="AG23" s="115" t="e">
        <f>(AG22/AH22)*100</f>
        <v>#DIV/0!</v>
      </c>
      <c r="AH23" s="115"/>
      <c r="AI23" s="115"/>
      <c r="AJ23" s="115" t="e">
        <f>(AJ22/AK22)*100</f>
        <v>#DIV/0!</v>
      </c>
      <c r="AK23" s="115"/>
      <c r="AL23" s="115"/>
      <c r="AM23" s="115" t="e">
        <f>(AM22/AN22)*100</f>
        <v>#DIV/0!</v>
      </c>
      <c r="AN23" s="115"/>
      <c r="AO23" s="115"/>
      <c r="AP23" s="115" t="e">
        <f>(AP22/AQ22)*100</f>
        <v>#DIV/0!</v>
      </c>
      <c r="AQ23" s="115"/>
      <c r="AR23" s="115"/>
      <c r="AS23" s="115" t="e">
        <f>(AS22/AT22)*100</f>
        <v>#DIV/0!</v>
      </c>
      <c r="AT23" s="115"/>
      <c r="AU23" s="115"/>
    </row>
    <row r="24" spans="2:47" ht="18" customHeight="1" x14ac:dyDescent="0.25">
      <c r="B24" s="273"/>
      <c r="C24" s="109">
        <v>9</v>
      </c>
      <c r="D24" s="264" t="s">
        <v>443</v>
      </c>
      <c r="E24" s="264" t="s">
        <v>444</v>
      </c>
      <c r="F24" s="97" t="s">
        <v>335</v>
      </c>
      <c r="G24" s="106"/>
      <c r="H24" s="263" t="s">
        <v>28</v>
      </c>
      <c r="I24" s="21">
        <v>9</v>
      </c>
      <c r="J24" s="299">
        <v>905</v>
      </c>
      <c r="K24" s="299"/>
      <c r="L24" s="21">
        <v>12</v>
      </c>
      <c r="M24" s="299">
        <v>577</v>
      </c>
      <c r="N24" s="299"/>
      <c r="O24" s="16"/>
      <c r="P24" s="154"/>
      <c r="Q24" s="155"/>
      <c r="R24" s="16"/>
      <c r="S24" s="154"/>
      <c r="T24" s="155"/>
      <c r="U24" s="16"/>
      <c r="V24" s="154"/>
      <c r="W24" s="155"/>
      <c r="X24" s="16"/>
      <c r="Y24" s="154"/>
      <c r="Z24" s="155"/>
      <c r="AA24" s="16"/>
      <c r="AB24" s="154"/>
      <c r="AC24" s="155"/>
      <c r="AD24" s="16"/>
      <c r="AE24" s="154"/>
      <c r="AF24" s="155"/>
      <c r="AG24" s="16"/>
      <c r="AH24" s="154"/>
      <c r="AI24" s="155"/>
      <c r="AJ24" s="16"/>
      <c r="AK24" s="154"/>
      <c r="AL24" s="155"/>
      <c r="AM24" s="16"/>
      <c r="AN24" s="154"/>
      <c r="AO24" s="155"/>
      <c r="AP24" s="16"/>
      <c r="AQ24" s="154"/>
      <c r="AR24" s="155"/>
      <c r="AS24" s="16"/>
      <c r="AT24" s="154"/>
      <c r="AU24" s="155"/>
    </row>
    <row r="25" spans="2:47" ht="18" customHeight="1" x14ac:dyDescent="0.25">
      <c r="B25" s="273"/>
      <c r="C25" s="109"/>
      <c r="D25" s="264"/>
      <c r="E25" s="264"/>
      <c r="F25" s="97"/>
      <c r="G25" s="106"/>
      <c r="H25" s="263"/>
      <c r="I25" s="302">
        <f>(I24/J24)*100</f>
        <v>0.99447513812154686</v>
      </c>
      <c r="J25" s="303"/>
      <c r="K25" s="304"/>
      <c r="L25" s="302">
        <f>(L24/M24)*100</f>
        <v>2.0797227036395149</v>
      </c>
      <c r="M25" s="303"/>
      <c r="N25" s="304"/>
      <c r="O25" s="115" t="e">
        <f>(O24/P24)*1000</f>
        <v>#DIV/0!</v>
      </c>
      <c r="P25" s="115"/>
      <c r="Q25" s="115"/>
      <c r="R25" s="115" t="e">
        <f>(R24/S24)*1000</f>
        <v>#DIV/0!</v>
      </c>
      <c r="S25" s="115"/>
      <c r="T25" s="115"/>
      <c r="U25" s="115" t="e">
        <f>(U24/V24)*1000</f>
        <v>#DIV/0!</v>
      </c>
      <c r="V25" s="115"/>
      <c r="W25" s="115"/>
      <c r="X25" s="115" t="e">
        <f>(X24/Y24)*1000</f>
        <v>#DIV/0!</v>
      </c>
      <c r="Y25" s="115"/>
      <c r="Z25" s="115"/>
      <c r="AA25" s="115" t="e">
        <f>(AA24/AB24)*1000</f>
        <v>#DIV/0!</v>
      </c>
      <c r="AB25" s="115"/>
      <c r="AC25" s="115"/>
      <c r="AD25" s="115" t="e">
        <f>(AD24/AE24)*1000</f>
        <v>#DIV/0!</v>
      </c>
      <c r="AE25" s="115"/>
      <c r="AF25" s="115"/>
      <c r="AG25" s="115" t="e">
        <f>(AG24/AH24)*1000</f>
        <v>#DIV/0!</v>
      </c>
      <c r="AH25" s="115"/>
      <c r="AI25" s="115"/>
      <c r="AJ25" s="115" t="e">
        <f>(AJ24/AK24)*1000</f>
        <v>#DIV/0!</v>
      </c>
      <c r="AK25" s="115"/>
      <c r="AL25" s="115"/>
      <c r="AM25" s="115" t="e">
        <f>(AM24/AN24)*1000</f>
        <v>#DIV/0!</v>
      </c>
      <c r="AN25" s="115"/>
      <c r="AO25" s="115"/>
      <c r="AP25" s="115" t="e">
        <f>(AP24/AQ24)*1000</f>
        <v>#DIV/0!</v>
      </c>
      <c r="AQ25" s="115"/>
      <c r="AR25" s="115"/>
      <c r="AS25" s="115" t="e">
        <f>(AS24/AT24)*1000</f>
        <v>#DIV/0!</v>
      </c>
      <c r="AT25" s="115"/>
      <c r="AU25" s="115"/>
    </row>
    <row r="26" spans="2:47" ht="18" customHeight="1" x14ac:dyDescent="0.25">
      <c r="B26" s="273"/>
      <c r="C26" s="109">
        <v>10</v>
      </c>
      <c r="D26" s="264" t="s">
        <v>437</v>
      </c>
      <c r="E26" s="264" t="s">
        <v>438</v>
      </c>
      <c r="F26" s="230" t="s">
        <v>336</v>
      </c>
      <c r="G26" s="106"/>
      <c r="H26" s="263" t="s">
        <v>28</v>
      </c>
      <c r="I26" s="21">
        <v>8</v>
      </c>
      <c r="J26" s="295">
        <v>1829</v>
      </c>
      <c r="K26" s="297"/>
      <c r="L26" s="21">
        <v>8</v>
      </c>
      <c r="M26" s="295">
        <v>1519</v>
      </c>
      <c r="N26" s="297"/>
      <c r="O26" s="16"/>
      <c r="P26" s="154"/>
      <c r="Q26" s="155"/>
      <c r="R26" s="16"/>
      <c r="S26" s="154"/>
      <c r="T26" s="155"/>
      <c r="U26" s="16"/>
      <c r="V26" s="154"/>
      <c r="W26" s="155"/>
      <c r="X26" s="16"/>
      <c r="Y26" s="154"/>
      <c r="Z26" s="155"/>
      <c r="AA26" s="16"/>
      <c r="AB26" s="154"/>
      <c r="AC26" s="155"/>
      <c r="AD26" s="16"/>
      <c r="AE26" s="154"/>
      <c r="AF26" s="155"/>
      <c r="AG26" s="16"/>
      <c r="AH26" s="154"/>
      <c r="AI26" s="155"/>
      <c r="AJ26" s="16"/>
      <c r="AK26" s="154"/>
      <c r="AL26" s="155"/>
      <c r="AM26" s="16"/>
      <c r="AN26" s="154"/>
      <c r="AO26" s="155"/>
      <c r="AP26" s="16"/>
      <c r="AQ26" s="154"/>
      <c r="AR26" s="155"/>
      <c r="AS26" s="16"/>
      <c r="AT26" s="154"/>
      <c r="AU26" s="155"/>
    </row>
    <row r="27" spans="2:47" ht="18" customHeight="1" x14ac:dyDescent="0.25">
      <c r="B27" s="273"/>
      <c r="C27" s="109"/>
      <c r="D27" s="264"/>
      <c r="E27" s="264"/>
      <c r="F27" s="230"/>
      <c r="G27" s="106"/>
      <c r="H27" s="263"/>
      <c r="I27" s="301">
        <f>(I26/J26)*1000</f>
        <v>4.3739748496446147</v>
      </c>
      <c r="J27" s="301"/>
      <c r="K27" s="301"/>
      <c r="L27" s="301">
        <f>(L26/M26)*1000</f>
        <v>5.2666227781435149</v>
      </c>
      <c r="M27" s="301"/>
      <c r="N27" s="301"/>
      <c r="O27" s="115" t="e">
        <f>(O26/P26)*1000</f>
        <v>#DIV/0!</v>
      </c>
      <c r="P27" s="115"/>
      <c r="Q27" s="115"/>
      <c r="R27" s="115" t="e">
        <f>(R26/S26)*1000</f>
        <v>#DIV/0!</v>
      </c>
      <c r="S27" s="115"/>
      <c r="T27" s="115"/>
      <c r="U27" s="115" t="e">
        <f>(U26/V26)*1000</f>
        <v>#DIV/0!</v>
      </c>
      <c r="V27" s="115"/>
      <c r="W27" s="115"/>
      <c r="X27" s="115" t="e">
        <f>(X26/Y26)*1000</f>
        <v>#DIV/0!</v>
      </c>
      <c r="Y27" s="115"/>
      <c r="Z27" s="115"/>
      <c r="AA27" s="115" t="e">
        <f>(AA26/AB26)*1000</f>
        <v>#DIV/0!</v>
      </c>
      <c r="AB27" s="115"/>
      <c r="AC27" s="115"/>
      <c r="AD27" s="115" t="e">
        <f>(AD26/AE26)*1000</f>
        <v>#DIV/0!</v>
      </c>
      <c r="AE27" s="115"/>
      <c r="AF27" s="115"/>
      <c r="AG27" s="115" t="e">
        <f>(AG26/AH26)*1000</f>
        <v>#DIV/0!</v>
      </c>
      <c r="AH27" s="115"/>
      <c r="AI27" s="115"/>
      <c r="AJ27" s="115" t="e">
        <f>(AJ26/AK26)*1000</f>
        <v>#DIV/0!</v>
      </c>
      <c r="AK27" s="115"/>
      <c r="AL27" s="115"/>
      <c r="AM27" s="115" t="e">
        <f>(AM26/AN26)*1000</f>
        <v>#DIV/0!</v>
      </c>
      <c r="AN27" s="115"/>
      <c r="AO27" s="115"/>
      <c r="AP27" s="115" t="e">
        <f>(AP26/AQ26)*1000</f>
        <v>#DIV/0!</v>
      </c>
      <c r="AQ27" s="115"/>
      <c r="AR27" s="115"/>
      <c r="AS27" s="115" t="e">
        <f>(AS26/AT26)*1000</f>
        <v>#DIV/0!</v>
      </c>
      <c r="AT27" s="115"/>
      <c r="AU27" s="115"/>
    </row>
    <row r="28" spans="2:47" ht="18" customHeight="1" x14ac:dyDescent="0.25">
      <c r="B28" s="273"/>
      <c r="C28" s="109">
        <v>11</v>
      </c>
      <c r="D28" s="264" t="s">
        <v>293</v>
      </c>
      <c r="E28" s="264" t="s">
        <v>291</v>
      </c>
      <c r="F28" s="103" t="s">
        <v>337</v>
      </c>
      <c r="G28" s="262" t="s">
        <v>48</v>
      </c>
      <c r="H28" s="263" t="s">
        <v>28</v>
      </c>
      <c r="I28" s="21">
        <v>0</v>
      </c>
      <c r="J28" s="299">
        <v>905</v>
      </c>
      <c r="K28" s="299"/>
      <c r="L28" s="21">
        <v>0</v>
      </c>
      <c r="M28" s="299">
        <v>749</v>
      </c>
      <c r="N28" s="299"/>
      <c r="O28" s="16"/>
      <c r="P28" s="154"/>
      <c r="Q28" s="155"/>
      <c r="R28" s="16"/>
      <c r="S28" s="154"/>
      <c r="T28" s="155"/>
      <c r="U28" s="16"/>
      <c r="V28" s="154"/>
      <c r="W28" s="155"/>
      <c r="X28" s="16"/>
      <c r="Y28" s="154"/>
      <c r="Z28" s="155"/>
      <c r="AA28" s="16"/>
      <c r="AB28" s="154"/>
      <c r="AC28" s="155"/>
      <c r="AD28" s="16"/>
      <c r="AE28" s="154"/>
      <c r="AF28" s="155"/>
      <c r="AG28" s="16"/>
      <c r="AH28" s="154"/>
      <c r="AI28" s="155"/>
      <c r="AJ28" s="16"/>
      <c r="AK28" s="154"/>
      <c r="AL28" s="155"/>
      <c r="AM28" s="16"/>
      <c r="AN28" s="154"/>
      <c r="AO28" s="155"/>
      <c r="AP28" s="16"/>
      <c r="AQ28" s="154"/>
      <c r="AR28" s="155"/>
      <c r="AS28" s="16"/>
      <c r="AT28" s="154"/>
      <c r="AU28" s="155"/>
    </row>
    <row r="29" spans="2:47" ht="18" customHeight="1" x14ac:dyDescent="0.25">
      <c r="B29" s="273"/>
      <c r="C29" s="109"/>
      <c r="D29" s="264"/>
      <c r="E29" s="264"/>
      <c r="F29" s="103"/>
      <c r="G29" s="262"/>
      <c r="H29" s="263"/>
      <c r="I29" s="298">
        <f>(I28/J28)*100</f>
        <v>0</v>
      </c>
      <c r="J29" s="298"/>
      <c r="K29" s="298"/>
      <c r="L29" s="298">
        <f>(L28/M28)*100</f>
        <v>0</v>
      </c>
      <c r="M29" s="298"/>
      <c r="N29" s="298"/>
      <c r="O29" s="115" t="e">
        <f>(O28/P28)*100</f>
        <v>#DIV/0!</v>
      </c>
      <c r="P29" s="115"/>
      <c r="Q29" s="115"/>
      <c r="R29" s="115" t="e">
        <f>(R28/S28)*100</f>
        <v>#DIV/0!</v>
      </c>
      <c r="S29" s="115"/>
      <c r="T29" s="115"/>
      <c r="U29" s="115" t="e">
        <f>(U28/V28)*100</f>
        <v>#DIV/0!</v>
      </c>
      <c r="V29" s="115"/>
      <c r="W29" s="115"/>
      <c r="X29" s="115" t="e">
        <f>(X28/Y28)*100</f>
        <v>#DIV/0!</v>
      </c>
      <c r="Y29" s="115"/>
      <c r="Z29" s="115"/>
      <c r="AA29" s="115" t="e">
        <f>(AA28/AB28)*100</f>
        <v>#DIV/0!</v>
      </c>
      <c r="AB29" s="115"/>
      <c r="AC29" s="115"/>
      <c r="AD29" s="115" t="e">
        <f>(AD28/AE28)*100</f>
        <v>#DIV/0!</v>
      </c>
      <c r="AE29" s="115"/>
      <c r="AF29" s="115"/>
      <c r="AG29" s="115" t="e">
        <f>(AG28/AH28)*100</f>
        <v>#DIV/0!</v>
      </c>
      <c r="AH29" s="115"/>
      <c r="AI29" s="115"/>
      <c r="AJ29" s="115" t="e">
        <f>(AJ28/AK28)*100</f>
        <v>#DIV/0!</v>
      </c>
      <c r="AK29" s="115"/>
      <c r="AL29" s="115"/>
      <c r="AM29" s="115" t="e">
        <f>(AM28/AN28)*100</f>
        <v>#DIV/0!</v>
      </c>
      <c r="AN29" s="115"/>
      <c r="AO29" s="115"/>
      <c r="AP29" s="115" t="e">
        <f>(AP28/AQ28)*100</f>
        <v>#DIV/0!</v>
      </c>
      <c r="AQ29" s="115"/>
      <c r="AR29" s="115"/>
      <c r="AS29" s="115" t="e">
        <f>(AS28/AT28)*100</f>
        <v>#DIV/0!</v>
      </c>
      <c r="AT29" s="115"/>
      <c r="AU29" s="115"/>
    </row>
    <row r="30" spans="2:47" ht="18" customHeight="1" x14ac:dyDescent="0.25">
      <c r="B30" s="273"/>
      <c r="C30" s="109">
        <v>12</v>
      </c>
      <c r="D30" s="264" t="s">
        <v>294</v>
      </c>
      <c r="E30" s="265" t="s">
        <v>325</v>
      </c>
      <c r="F30" s="103" t="s">
        <v>340</v>
      </c>
      <c r="G30" s="267">
        <v>0.95</v>
      </c>
      <c r="H30" s="263" t="s">
        <v>28</v>
      </c>
      <c r="I30" s="21">
        <v>903</v>
      </c>
      <c r="J30" s="299">
        <v>905</v>
      </c>
      <c r="K30" s="299"/>
      <c r="L30" s="21">
        <v>749</v>
      </c>
      <c r="M30" s="299">
        <v>749</v>
      </c>
      <c r="N30" s="299"/>
      <c r="O30" s="16"/>
      <c r="P30" s="154"/>
      <c r="Q30" s="155"/>
      <c r="R30" s="16"/>
      <c r="S30" s="154"/>
      <c r="T30" s="155"/>
      <c r="U30" s="16"/>
      <c r="V30" s="154"/>
      <c r="W30" s="155"/>
      <c r="X30" s="16"/>
      <c r="Y30" s="154"/>
      <c r="Z30" s="155"/>
      <c r="AA30" s="16"/>
      <c r="AB30" s="154"/>
      <c r="AC30" s="155"/>
      <c r="AD30" s="16"/>
      <c r="AE30" s="154"/>
      <c r="AF30" s="155"/>
      <c r="AG30" s="16"/>
      <c r="AH30" s="154"/>
      <c r="AI30" s="155"/>
      <c r="AJ30" s="16"/>
      <c r="AK30" s="154"/>
      <c r="AL30" s="155"/>
      <c r="AM30" s="16"/>
      <c r="AN30" s="154"/>
      <c r="AO30" s="155"/>
      <c r="AP30" s="16"/>
      <c r="AQ30" s="154"/>
      <c r="AR30" s="155"/>
      <c r="AS30" s="16"/>
      <c r="AT30" s="154"/>
      <c r="AU30" s="155"/>
    </row>
    <row r="31" spans="2:47" ht="18" customHeight="1" x14ac:dyDescent="0.25">
      <c r="B31" s="273"/>
      <c r="C31" s="109"/>
      <c r="D31" s="264"/>
      <c r="E31" s="266"/>
      <c r="F31" s="103"/>
      <c r="G31" s="268"/>
      <c r="H31" s="263"/>
      <c r="I31" s="302">
        <f>(I30/J30)*100</f>
        <v>99.779005524861873</v>
      </c>
      <c r="J31" s="303"/>
      <c r="K31" s="304"/>
      <c r="L31" s="295">
        <f>(L30/M30)*100</f>
        <v>100</v>
      </c>
      <c r="M31" s="296"/>
      <c r="N31" s="297"/>
      <c r="O31" s="115" t="e">
        <f>(O30/P30)*100</f>
        <v>#DIV/0!</v>
      </c>
      <c r="P31" s="115"/>
      <c r="Q31" s="115"/>
      <c r="R31" s="115" t="e">
        <f>(R30/S30)*100</f>
        <v>#DIV/0!</v>
      </c>
      <c r="S31" s="115"/>
      <c r="T31" s="115"/>
      <c r="U31" s="115" t="e">
        <f>(U30/V30)*100</f>
        <v>#DIV/0!</v>
      </c>
      <c r="V31" s="115"/>
      <c r="W31" s="115"/>
      <c r="X31" s="115" t="e">
        <f>(X30/Y30)*100</f>
        <v>#DIV/0!</v>
      </c>
      <c r="Y31" s="115"/>
      <c r="Z31" s="115"/>
      <c r="AA31" s="115" t="e">
        <f>(AA30/AB30)*100</f>
        <v>#DIV/0!</v>
      </c>
      <c r="AB31" s="115"/>
      <c r="AC31" s="115"/>
      <c r="AD31" s="115" t="e">
        <f>(AD30/AE30)*100</f>
        <v>#DIV/0!</v>
      </c>
      <c r="AE31" s="115"/>
      <c r="AF31" s="115"/>
      <c r="AG31" s="115" t="e">
        <f>(AG30/AH30)*100</f>
        <v>#DIV/0!</v>
      </c>
      <c r="AH31" s="115"/>
      <c r="AI31" s="115"/>
      <c r="AJ31" s="115" t="e">
        <f>(AJ30/AK30)*100</f>
        <v>#DIV/0!</v>
      </c>
      <c r="AK31" s="115"/>
      <c r="AL31" s="115"/>
      <c r="AM31" s="115" t="e">
        <f>(AM30/AN30)*100</f>
        <v>#DIV/0!</v>
      </c>
      <c r="AN31" s="115"/>
      <c r="AO31" s="115"/>
      <c r="AP31" s="115" t="e">
        <f>(AP30/AQ30)*100</f>
        <v>#DIV/0!</v>
      </c>
      <c r="AQ31" s="115"/>
      <c r="AR31" s="115"/>
      <c r="AS31" s="115" t="e">
        <f>(AS30/AT30)*100</f>
        <v>#DIV/0!</v>
      </c>
      <c r="AT31" s="115"/>
      <c r="AU31" s="115"/>
    </row>
    <row r="32" spans="2:47" ht="18" customHeight="1" x14ac:dyDescent="0.25">
      <c r="B32" s="273"/>
      <c r="C32" s="109">
        <v>13</v>
      </c>
      <c r="D32" s="260" t="s">
        <v>297</v>
      </c>
      <c r="E32" s="260" t="s">
        <v>295</v>
      </c>
      <c r="F32" s="103" t="s">
        <v>409</v>
      </c>
      <c r="G32" s="262" t="s">
        <v>296</v>
      </c>
      <c r="H32" s="263" t="s">
        <v>28</v>
      </c>
      <c r="I32" s="17">
        <v>22</v>
      </c>
      <c r="J32" s="305">
        <v>627</v>
      </c>
      <c r="K32" s="306"/>
      <c r="L32" s="21">
        <f>606-582</f>
        <v>24</v>
      </c>
      <c r="M32" s="295">
        <v>606</v>
      </c>
      <c r="N32" s="297"/>
      <c r="O32" s="16"/>
      <c r="P32" s="154"/>
      <c r="Q32" s="155"/>
      <c r="R32" s="16"/>
      <c r="S32" s="154"/>
      <c r="T32" s="155"/>
      <c r="U32" s="16"/>
      <c r="V32" s="154"/>
      <c r="W32" s="155"/>
      <c r="X32" s="16"/>
      <c r="Y32" s="154"/>
      <c r="Z32" s="155"/>
      <c r="AA32" s="16"/>
      <c r="AB32" s="154"/>
      <c r="AC32" s="155"/>
      <c r="AD32" s="16"/>
      <c r="AE32" s="154"/>
      <c r="AF32" s="155"/>
      <c r="AG32" s="16"/>
      <c r="AH32" s="154"/>
      <c r="AI32" s="155"/>
      <c r="AJ32" s="16"/>
      <c r="AK32" s="154"/>
      <c r="AL32" s="155"/>
      <c r="AM32" s="16"/>
      <c r="AN32" s="154"/>
      <c r="AO32" s="155"/>
      <c r="AP32" s="16"/>
      <c r="AQ32" s="154"/>
      <c r="AR32" s="155"/>
      <c r="AS32" s="16"/>
      <c r="AT32" s="154"/>
      <c r="AU32" s="155"/>
    </row>
    <row r="33" spans="2:47" ht="18" customHeight="1" x14ac:dyDescent="0.25">
      <c r="B33" s="273"/>
      <c r="C33" s="109"/>
      <c r="D33" s="261"/>
      <c r="E33" s="261"/>
      <c r="F33" s="103"/>
      <c r="G33" s="262"/>
      <c r="H33" s="263"/>
      <c r="I33" s="302">
        <f>(I32/J32)*100</f>
        <v>3.5087719298245612</v>
      </c>
      <c r="J33" s="303"/>
      <c r="K33" s="304"/>
      <c r="L33" s="302">
        <f>(L32/M32)*100</f>
        <v>3.9603960396039604</v>
      </c>
      <c r="M33" s="303"/>
      <c r="N33" s="304"/>
      <c r="O33" s="115" t="e">
        <f>(O32/P32)*100</f>
        <v>#DIV/0!</v>
      </c>
      <c r="P33" s="115"/>
      <c r="Q33" s="115"/>
      <c r="R33" s="115" t="e">
        <f>(R32/S32)*100</f>
        <v>#DIV/0!</v>
      </c>
      <c r="S33" s="115"/>
      <c r="T33" s="115"/>
      <c r="U33" s="115" t="e">
        <f>(U32/V32)*100</f>
        <v>#DIV/0!</v>
      </c>
      <c r="V33" s="115"/>
      <c r="W33" s="115"/>
      <c r="X33" s="115" t="e">
        <f>(X32/Y32)*100</f>
        <v>#DIV/0!</v>
      </c>
      <c r="Y33" s="115"/>
      <c r="Z33" s="115"/>
      <c r="AA33" s="115" t="e">
        <f>(AA32/AB32)*100</f>
        <v>#DIV/0!</v>
      </c>
      <c r="AB33" s="115"/>
      <c r="AC33" s="115"/>
      <c r="AD33" s="115" t="e">
        <f>(AD32/AE32)*100</f>
        <v>#DIV/0!</v>
      </c>
      <c r="AE33" s="115"/>
      <c r="AF33" s="115"/>
      <c r="AG33" s="115" t="e">
        <f>(AG32/AH32)*100</f>
        <v>#DIV/0!</v>
      </c>
      <c r="AH33" s="115"/>
      <c r="AI33" s="115"/>
      <c r="AJ33" s="115" t="e">
        <f>(AJ32/AK32)*100</f>
        <v>#DIV/0!</v>
      </c>
      <c r="AK33" s="115"/>
      <c r="AL33" s="115"/>
      <c r="AM33" s="115" t="e">
        <f>(AM32/AN32)*100</f>
        <v>#DIV/0!</v>
      </c>
      <c r="AN33" s="115"/>
      <c r="AO33" s="115"/>
      <c r="AP33" s="115" t="e">
        <f>(AP32/AQ32)*100</f>
        <v>#DIV/0!</v>
      </c>
      <c r="AQ33" s="115"/>
      <c r="AR33" s="115"/>
      <c r="AS33" s="115" t="e">
        <f>(AS32/AT32)*100</f>
        <v>#DIV/0!</v>
      </c>
      <c r="AT33" s="115"/>
      <c r="AU33" s="115"/>
    </row>
    <row r="34" spans="2:47" ht="18" customHeight="1" x14ac:dyDescent="0.25">
      <c r="B34" s="273"/>
      <c r="C34" s="109">
        <v>14</v>
      </c>
      <c r="D34" s="97" t="s">
        <v>53</v>
      </c>
      <c r="E34" s="97" t="s">
        <v>54</v>
      </c>
      <c r="F34" s="230" t="s">
        <v>338</v>
      </c>
      <c r="G34" s="77" t="s">
        <v>55</v>
      </c>
      <c r="H34" s="183" t="s">
        <v>28</v>
      </c>
      <c r="I34" s="21">
        <v>15</v>
      </c>
      <c r="J34" s="295">
        <v>120</v>
      </c>
      <c r="K34" s="297"/>
      <c r="L34" s="21">
        <v>37</v>
      </c>
      <c r="M34" s="295">
        <v>287</v>
      </c>
      <c r="N34" s="297"/>
      <c r="O34" s="16"/>
      <c r="P34" s="154"/>
      <c r="Q34" s="155"/>
      <c r="R34" s="16"/>
      <c r="S34" s="154"/>
      <c r="T34" s="155"/>
      <c r="U34" s="16"/>
      <c r="V34" s="154"/>
      <c r="W34" s="155"/>
      <c r="X34" s="16"/>
      <c r="Y34" s="154"/>
      <c r="Z34" s="155"/>
      <c r="AA34" s="16"/>
      <c r="AB34" s="154"/>
      <c r="AC34" s="155"/>
      <c r="AD34" s="16"/>
      <c r="AE34" s="154"/>
      <c r="AF34" s="155"/>
      <c r="AG34" s="16"/>
      <c r="AH34" s="154"/>
      <c r="AI34" s="155"/>
      <c r="AJ34" s="16"/>
      <c r="AK34" s="154"/>
      <c r="AL34" s="155"/>
      <c r="AM34" s="16"/>
      <c r="AN34" s="154"/>
      <c r="AO34" s="155"/>
      <c r="AP34" s="16"/>
      <c r="AQ34" s="154"/>
      <c r="AR34" s="155"/>
      <c r="AS34" s="16"/>
      <c r="AT34" s="154"/>
      <c r="AU34" s="155"/>
    </row>
    <row r="35" spans="2:47" ht="18" customHeight="1" x14ac:dyDescent="0.25">
      <c r="B35" s="274"/>
      <c r="C35" s="109"/>
      <c r="D35" s="256"/>
      <c r="E35" s="256"/>
      <c r="F35" s="257"/>
      <c r="G35" s="258"/>
      <c r="H35" s="259"/>
      <c r="I35" s="301">
        <f>(I34/J34)*100</f>
        <v>12.5</v>
      </c>
      <c r="J35" s="301"/>
      <c r="K35" s="301"/>
      <c r="L35" s="301">
        <f>(L34/M34)*100</f>
        <v>12.89198606271777</v>
      </c>
      <c r="M35" s="301"/>
      <c r="N35" s="301"/>
      <c r="O35" s="115" t="e">
        <f>(O34/P34)*100</f>
        <v>#DIV/0!</v>
      </c>
      <c r="P35" s="115"/>
      <c r="Q35" s="115"/>
      <c r="R35" s="115" t="e">
        <f>(R34/S34)*100</f>
        <v>#DIV/0!</v>
      </c>
      <c r="S35" s="115"/>
      <c r="T35" s="115"/>
      <c r="U35" s="115" t="e">
        <f>(U34/V34)*100</f>
        <v>#DIV/0!</v>
      </c>
      <c r="V35" s="115"/>
      <c r="W35" s="115"/>
      <c r="X35" s="115" t="e">
        <f>(X34/Y34)*100</f>
        <v>#DIV/0!</v>
      </c>
      <c r="Y35" s="115"/>
      <c r="Z35" s="115"/>
      <c r="AA35" s="115" t="e">
        <f>(AA34/AB34)*100</f>
        <v>#DIV/0!</v>
      </c>
      <c r="AB35" s="115"/>
      <c r="AC35" s="115"/>
      <c r="AD35" s="115" t="e">
        <f>(AD34/AE34)*100</f>
        <v>#DIV/0!</v>
      </c>
      <c r="AE35" s="115"/>
      <c r="AF35" s="115"/>
      <c r="AG35" s="115" t="e">
        <f>(AG34/AH34)*100</f>
        <v>#DIV/0!</v>
      </c>
      <c r="AH35" s="115"/>
      <c r="AI35" s="115"/>
      <c r="AJ35" s="115" t="e">
        <f>(AJ34/AK34)*100</f>
        <v>#DIV/0!</v>
      </c>
      <c r="AK35" s="115"/>
      <c r="AL35" s="115"/>
      <c r="AM35" s="115" t="e">
        <f>(AM34/AN34)*100</f>
        <v>#DIV/0!</v>
      </c>
      <c r="AN35" s="115"/>
      <c r="AO35" s="115"/>
      <c r="AP35" s="115" t="e">
        <f>(AP34/AQ34)*100</f>
        <v>#DIV/0!</v>
      </c>
      <c r="AQ35" s="115"/>
      <c r="AR35" s="115"/>
      <c r="AS35" s="115" t="e">
        <f>(AS34/AT34)*100</f>
        <v>#DIV/0!</v>
      </c>
      <c r="AT35" s="115"/>
      <c r="AU35" s="115"/>
    </row>
    <row r="36" spans="2:47" ht="18" customHeight="1" x14ac:dyDescent="0.25">
      <c r="B36" s="255" t="s">
        <v>56</v>
      </c>
      <c r="C36" s="184">
        <v>15</v>
      </c>
      <c r="D36" s="250" t="s">
        <v>57</v>
      </c>
      <c r="E36" s="250" t="s">
        <v>58</v>
      </c>
      <c r="F36" s="97" t="s">
        <v>341</v>
      </c>
      <c r="G36" s="211">
        <v>0.85</v>
      </c>
      <c r="H36" s="253" t="s">
        <v>38</v>
      </c>
      <c r="I36" s="16">
        <v>178</v>
      </c>
      <c r="J36" s="154">
        <v>265</v>
      </c>
      <c r="K36" s="155"/>
      <c r="L36" s="16">
        <v>221</v>
      </c>
      <c r="M36" s="154">
        <v>234</v>
      </c>
      <c r="N36" s="155"/>
      <c r="O36" s="16"/>
      <c r="P36" s="154"/>
      <c r="Q36" s="155"/>
      <c r="R36" s="16"/>
      <c r="S36" s="154"/>
      <c r="T36" s="155"/>
      <c r="U36" s="16"/>
      <c r="V36" s="154"/>
      <c r="W36" s="155"/>
      <c r="X36" s="16"/>
      <c r="Y36" s="154"/>
      <c r="Z36" s="155"/>
      <c r="AA36" s="16"/>
      <c r="AB36" s="154"/>
      <c r="AC36" s="155"/>
      <c r="AD36" s="16"/>
      <c r="AE36" s="154"/>
      <c r="AF36" s="155"/>
      <c r="AG36" s="16"/>
      <c r="AH36" s="154"/>
      <c r="AI36" s="155"/>
      <c r="AJ36" s="16"/>
      <c r="AK36" s="154"/>
      <c r="AL36" s="155"/>
      <c r="AM36" s="16"/>
      <c r="AN36" s="154"/>
      <c r="AO36" s="155"/>
      <c r="AP36" s="16"/>
      <c r="AQ36" s="154"/>
      <c r="AR36" s="155"/>
      <c r="AS36" s="16"/>
      <c r="AT36" s="154"/>
      <c r="AU36" s="155"/>
    </row>
    <row r="37" spans="2:47" ht="18" customHeight="1" x14ac:dyDescent="0.25">
      <c r="B37" s="255"/>
      <c r="C37" s="185"/>
      <c r="D37" s="251"/>
      <c r="E37" s="251"/>
      <c r="F37" s="97"/>
      <c r="G37" s="252"/>
      <c r="H37" s="254"/>
      <c r="I37" s="115">
        <f>(I36/J36)*100</f>
        <v>67.169811320754718</v>
      </c>
      <c r="J37" s="115"/>
      <c r="K37" s="115"/>
      <c r="L37" s="115">
        <f>(L36/M36)*100</f>
        <v>94.444444444444443</v>
      </c>
      <c r="M37" s="115"/>
      <c r="N37" s="115"/>
      <c r="O37" s="115" t="e">
        <f>(O36/P36)*100</f>
        <v>#DIV/0!</v>
      </c>
      <c r="P37" s="115"/>
      <c r="Q37" s="115"/>
      <c r="R37" s="115" t="e">
        <f>(R36/S36)*100</f>
        <v>#DIV/0!</v>
      </c>
      <c r="S37" s="115"/>
      <c r="T37" s="115"/>
      <c r="U37" s="115" t="e">
        <f>(U36/V36)*100</f>
        <v>#DIV/0!</v>
      </c>
      <c r="V37" s="115"/>
      <c r="W37" s="115"/>
      <c r="X37" s="115" t="e">
        <f>(X36/Y36)*100</f>
        <v>#DIV/0!</v>
      </c>
      <c r="Y37" s="115"/>
      <c r="Z37" s="115"/>
      <c r="AA37" s="115" t="e">
        <f>(AA36/AB36)*100</f>
        <v>#DIV/0!</v>
      </c>
      <c r="AB37" s="115"/>
      <c r="AC37" s="115"/>
      <c r="AD37" s="115" t="e">
        <f>(AD36/AE36)*100</f>
        <v>#DIV/0!</v>
      </c>
      <c r="AE37" s="115"/>
      <c r="AF37" s="115"/>
      <c r="AG37" s="115" t="e">
        <f>(AG36/AH36)*100</f>
        <v>#DIV/0!</v>
      </c>
      <c r="AH37" s="115"/>
      <c r="AI37" s="115"/>
      <c r="AJ37" s="115" t="e">
        <f>(AJ36/AK36)*100</f>
        <v>#DIV/0!</v>
      </c>
      <c r="AK37" s="115"/>
      <c r="AL37" s="115"/>
      <c r="AM37" s="115" t="e">
        <f>(AM36/AN36)*100</f>
        <v>#DIV/0!</v>
      </c>
      <c r="AN37" s="115"/>
      <c r="AO37" s="115"/>
      <c r="AP37" s="115" t="e">
        <f>(AP36/AQ36)*100</f>
        <v>#DIV/0!</v>
      </c>
      <c r="AQ37" s="115"/>
      <c r="AR37" s="115"/>
      <c r="AS37" s="115" t="e">
        <f>(AS36/AT36)*100</f>
        <v>#DIV/0!</v>
      </c>
      <c r="AT37" s="115"/>
      <c r="AU37" s="115"/>
    </row>
    <row r="38" spans="2:47" ht="18" customHeight="1" x14ac:dyDescent="0.25">
      <c r="B38" s="255"/>
      <c r="C38" s="184">
        <v>16</v>
      </c>
      <c r="D38" s="250" t="s">
        <v>420</v>
      </c>
      <c r="E38" s="250" t="s">
        <v>419</v>
      </c>
      <c r="F38" s="97"/>
      <c r="G38" s="211">
        <v>0.1</v>
      </c>
      <c r="H38" s="253" t="s">
        <v>38</v>
      </c>
      <c r="I38" s="16">
        <v>13</v>
      </c>
      <c r="J38" s="154">
        <v>905</v>
      </c>
      <c r="K38" s="155"/>
      <c r="L38" s="16">
        <v>7</v>
      </c>
      <c r="M38" s="154">
        <v>749</v>
      </c>
      <c r="N38" s="155"/>
      <c r="O38" s="16"/>
      <c r="P38" s="154"/>
      <c r="Q38" s="155"/>
      <c r="R38" s="16"/>
      <c r="S38" s="154"/>
      <c r="T38" s="155"/>
      <c r="U38" s="16"/>
      <c r="V38" s="154"/>
      <c r="W38" s="155"/>
      <c r="X38" s="16"/>
      <c r="Y38" s="154"/>
      <c r="Z38" s="155"/>
      <c r="AA38" s="16"/>
      <c r="AB38" s="154"/>
      <c r="AC38" s="155"/>
      <c r="AD38" s="16"/>
      <c r="AE38" s="154"/>
      <c r="AF38" s="155"/>
      <c r="AG38" s="16"/>
      <c r="AH38" s="154"/>
      <c r="AI38" s="155"/>
      <c r="AJ38" s="16"/>
      <c r="AK38" s="154"/>
      <c r="AL38" s="155"/>
      <c r="AM38" s="16"/>
      <c r="AN38" s="154"/>
      <c r="AO38" s="155"/>
      <c r="AP38" s="16"/>
      <c r="AQ38" s="154"/>
      <c r="AR38" s="155"/>
      <c r="AS38" s="16"/>
      <c r="AT38" s="154"/>
      <c r="AU38" s="155"/>
    </row>
    <row r="39" spans="2:47" ht="18" customHeight="1" x14ac:dyDescent="0.25">
      <c r="B39" s="255"/>
      <c r="C39" s="185"/>
      <c r="D39" s="251"/>
      <c r="E39" s="251"/>
      <c r="F39" s="97"/>
      <c r="G39" s="252"/>
      <c r="H39" s="254"/>
      <c r="I39" s="115">
        <f>(I38/J38)*100</f>
        <v>1.4364640883977902</v>
      </c>
      <c r="J39" s="115"/>
      <c r="K39" s="115"/>
      <c r="L39" s="115">
        <f>(L38/M38)*100</f>
        <v>0.93457943925233633</v>
      </c>
      <c r="M39" s="115"/>
      <c r="N39" s="115"/>
      <c r="O39" s="115" t="e">
        <f>(O38/P38)*100</f>
        <v>#DIV/0!</v>
      </c>
      <c r="P39" s="115"/>
      <c r="Q39" s="115"/>
      <c r="R39" s="115" t="e">
        <f>(R38/S38)*100</f>
        <v>#DIV/0!</v>
      </c>
      <c r="S39" s="115"/>
      <c r="T39" s="115"/>
      <c r="U39" s="115" t="e">
        <f>(U38/V38)*100</f>
        <v>#DIV/0!</v>
      </c>
      <c r="V39" s="115"/>
      <c r="W39" s="115"/>
      <c r="X39" s="115" t="e">
        <f>(X38/Y38)*100</f>
        <v>#DIV/0!</v>
      </c>
      <c r="Y39" s="115"/>
      <c r="Z39" s="115"/>
      <c r="AA39" s="115" t="e">
        <f>(AA38/AB38)*100</f>
        <v>#DIV/0!</v>
      </c>
      <c r="AB39" s="115"/>
      <c r="AC39" s="115"/>
      <c r="AD39" s="115" t="e">
        <f>(AD38/AE38)*100</f>
        <v>#DIV/0!</v>
      </c>
      <c r="AE39" s="115"/>
      <c r="AF39" s="115"/>
      <c r="AG39" s="115" t="e">
        <f>(AG38/AH38)*100</f>
        <v>#DIV/0!</v>
      </c>
      <c r="AH39" s="115"/>
      <c r="AI39" s="115"/>
      <c r="AJ39" s="115" t="e">
        <f>(AJ38/AK38)*100</f>
        <v>#DIV/0!</v>
      </c>
      <c r="AK39" s="115"/>
      <c r="AL39" s="115"/>
      <c r="AM39" s="115" t="e">
        <f>(AM38/AN38)*100</f>
        <v>#DIV/0!</v>
      </c>
      <c r="AN39" s="115"/>
      <c r="AO39" s="115"/>
      <c r="AP39" s="115" t="e">
        <f>(AP38/AQ38)*100</f>
        <v>#DIV/0!</v>
      </c>
      <c r="AQ39" s="115"/>
      <c r="AR39" s="115"/>
      <c r="AS39" s="115" t="e">
        <f>(AS38/AT38)*100</f>
        <v>#DIV/0!</v>
      </c>
      <c r="AT39" s="115"/>
      <c r="AU39" s="115"/>
    </row>
    <row r="40" spans="2:47" ht="18" customHeight="1" x14ac:dyDescent="0.25">
      <c r="B40" s="255"/>
      <c r="C40" s="184">
        <v>17</v>
      </c>
      <c r="D40" s="250" t="s">
        <v>421</v>
      </c>
      <c r="E40" s="250" t="s">
        <v>422</v>
      </c>
      <c r="F40" s="97"/>
      <c r="G40" s="211">
        <v>0.1</v>
      </c>
      <c r="H40" s="253" t="s">
        <v>38</v>
      </c>
      <c r="I40" s="16">
        <v>222</v>
      </c>
      <c r="J40" s="154">
        <v>8105</v>
      </c>
      <c r="K40" s="155"/>
      <c r="L40" s="16">
        <v>191</v>
      </c>
      <c r="M40" s="154">
        <v>7544</v>
      </c>
      <c r="N40" s="155"/>
      <c r="O40" s="16"/>
      <c r="P40" s="154"/>
      <c r="Q40" s="155"/>
      <c r="R40" s="16"/>
      <c r="S40" s="154"/>
      <c r="T40" s="155"/>
      <c r="U40" s="16"/>
      <c r="V40" s="154"/>
      <c r="W40" s="155"/>
      <c r="X40" s="16"/>
      <c r="Y40" s="154"/>
      <c r="Z40" s="155"/>
      <c r="AA40" s="16"/>
      <c r="AB40" s="154"/>
      <c r="AC40" s="155"/>
      <c r="AD40" s="16"/>
      <c r="AE40" s="154"/>
      <c r="AF40" s="155"/>
      <c r="AG40" s="16"/>
      <c r="AH40" s="154"/>
      <c r="AI40" s="155"/>
      <c r="AJ40" s="16"/>
      <c r="AK40" s="154"/>
      <c r="AL40" s="155"/>
      <c r="AM40" s="16"/>
      <c r="AN40" s="154"/>
      <c r="AO40" s="155"/>
      <c r="AP40" s="16"/>
      <c r="AQ40" s="154"/>
      <c r="AR40" s="155"/>
      <c r="AS40" s="16"/>
      <c r="AT40" s="154"/>
      <c r="AU40" s="155"/>
    </row>
    <row r="41" spans="2:47" ht="18" customHeight="1" x14ac:dyDescent="0.25">
      <c r="B41" s="255"/>
      <c r="C41" s="185"/>
      <c r="D41" s="251"/>
      <c r="E41" s="251"/>
      <c r="F41" s="97"/>
      <c r="G41" s="252"/>
      <c r="H41" s="254"/>
      <c r="I41" s="115">
        <f>(I40/J40)*100</f>
        <v>2.7390499691548427</v>
      </c>
      <c r="J41" s="115"/>
      <c r="K41" s="115"/>
      <c r="L41" s="115">
        <f>(L40/M40)*100</f>
        <v>2.531813361611877</v>
      </c>
      <c r="M41" s="115"/>
      <c r="N41" s="115"/>
      <c r="O41" s="115" t="e">
        <f>(O40/P40)*100</f>
        <v>#DIV/0!</v>
      </c>
      <c r="P41" s="115"/>
      <c r="Q41" s="115"/>
      <c r="R41" s="115" t="e">
        <f>(R40/S40)*100</f>
        <v>#DIV/0!</v>
      </c>
      <c r="S41" s="115"/>
      <c r="T41" s="115"/>
      <c r="U41" s="115" t="e">
        <f>(U40/V40)*100</f>
        <v>#DIV/0!</v>
      </c>
      <c r="V41" s="115"/>
      <c r="W41" s="115"/>
      <c r="X41" s="115" t="e">
        <f>(X40/Y40)*100</f>
        <v>#DIV/0!</v>
      </c>
      <c r="Y41" s="115"/>
      <c r="Z41" s="115"/>
      <c r="AA41" s="115" t="e">
        <f>(AA40/AB40)*100</f>
        <v>#DIV/0!</v>
      </c>
      <c r="AB41" s="115"/>
      <c r="AC41" s="115"/>
      <c r="AD41" s="115" t="e">
        <f>(AD40/AE40)*100</f>
        <v>#DIV/0!</v>
      </c>
      <c r="AE41" s="115"/>
      <c r="AF41" s="115"/>
      <c r="AG41" s="115" t="e">
        <f>(AG40/AH40)*100</f>
        <v>#DIV/0!</v>
      </c>
      <c r="AH41" s="115"/>
      <c r="AI41" s="115"/>
      <c r="AJ41" s="115" t="e">
        <f>(AJ40/AK40)*100</f>
        <v>#DIV/0!</v>
      </c>
      <c r="AK41" s="115"/>
      <c r="AL41" s="115"/>
      <c r="AM41" s="115" t="e">
        <f>(AM40/AN40)*100</f>
        <v>#DIV/0!</v>
      </c>
      <c r="AN41" s="115"/>
      <c r="AO41" s="115"/>
      <c r="AP41" s="115" t="e">
        <f>(AP40/AQ40)*100</f>
        <v>#DIV/0!</v>
      </c>
      <c r="AQ41" s="115"/>
      <c r="AR41" s="115"/>
      <c r="AS41" s="115" t="e">
        <f>(AS40/AT40)*100</f>
        <v>#DIV/0!</v>
      </c>
      <c r="AT41" s="115"/>
      <c r="AU41" s="115"/>
    </row>
    <row r="42" spans="2:47" ht="18" customHeight="1" x14ac:dyDescent="0.25">
      <c r="B42" s="255"/>
      <c r="C42" s="109">
        <v>18</v>
      </c>
      <c r="D42" s="97" t="s">
        <v>59</v>
      </c>
      <c r="E42" s="97" t="s">
        <v>60</v>
      </c>
      <c r="F42" s="97"/>
      <c r="G42" s="71">
        <v>1</v>
      </c>
      <c r="H42" s="183" t="s">
        <v>38</v>
      </c>
      <c r="I42" s="16">
        <v>764</v>
      </c>
      <c r="J42" s="154">
        <v>764</v>
      </c>
      <c r="K42" s="155"/>
      <c r="L42" s="16">
        <v>685</v>
      </c>
      <c r="M42" s="154">
        <v>685</v>
      </c>
      <c r="N42" s="155"/>
      <c r="O42" s="16"/>
      <c r="P42" s="154"/>
      <c r="Q42" s="155"/>
      <c r="R42" s="16"/>
      <c r="S42" s="154"/>
      <c r="T42" s="155"/>
      <c r="U42" s="16"/>
      <c r="V42" s="154"/>
      <c r="W42" s="155"/>
      <c r="X42" s="16"/>
      <c r="Y42" s="154"/>
      <c r="Z42" s="155"/>
      <c r="AA42" s="16"/>
      <c r="AB42" s="154"/>
      <c r="AC42" s="155"/>
      <c r="AD42" s="16"/>
      <c r="AE42" s="154"/>
      <c r="AF42" s="155"/>
      <c r="AG42" s="16"/>
      <c r="AH42" s="154"/>
      <c r="AI42" s="155"/>
      <c r="AJ42" s="16"/>
      <c r="AK42" s="154"/>
      <c r="AL42" s="155"/>
      <c r="AM42" s="16"/>
      <c r="AN42" s="154"/>
      <c r="AO42" s="155"/>
      <c r="AP42" s="16"/>
      <c r="AQ42" s="154"/>
      <c r="AR42" s="155"/>
      <c r="AS42" s="16"/>
      <c r="AT42" s="154"/>
      <c r="AU42" s="155"/>
    </row>
    <row r="43" spans="2:47" ht="18" customHeight="1" x14ac:dyDescent="0.25">
      <c r="B43" s="255"/>
      <c r="C43" s="109"/>
      <c r="D43" s="97"/>
      <c r="E43" s="97"/>
      <c r="F43" s="97"/>
      <c r="G43" s="66"/>
      <c r="H43" s="183"/>
      <c r="I43" s="115">
        <f>(I42/J42)*100</f>
        <v>100</v>
      </c>
      <c r="J43" s="115"/>
      <c r="K43" s="115"/>
      <c r="L43" s="115">
        <f>(L42/M42)*100</f>
        <v>100</v>
      </c>
      <c r="M43" s="115"/>
      <c r="N43" s="115"/>
      <c r="O43" s="115" t="e">
        <f>(O42/P42)*100</f>
        <v>#DIV/0!</v>
      </c>
      <c r="P43" s="115"/>
      <c r="Q43" s="115"/>
      <c r="R43" s="115" t="e">
        <f>(R42/S42)*100</f>
        <v>#DIV/0!</v>
      </c>
      <c r="S43" s="115"/>
      <c r="T43" s="115"/>
      <c r="U43" s="115" t="e">
        <f>(U42/V42)*100</f>
        <v>#DIV/0!</v>
      </c>
      <c r="V43" s="115"/>
      <c r="W43" s="115"/>
      <c r="X43" s="115" t="e">
        <f>(X42/Y42)*100</f>
        <v>#DIV/0!</v>
      </c>
      <c r="Y43" s="115"/>
      <c r="Z43" s="115"/>
      <c r="AA43" s="115" t="e">
        <f>(AA42/AB42)*100</f>
        <v>#DIV/0!</v>
      </c>
      <c r="AB43" s="115"/>
      <c r="AC43" s="115"/>
      <c r="AD43" s="115" t="e">
        <f>(AD42/AE42)*100</f>
        <v>#DIV/0!</v>
      </c>
      <c r="AE43" s="115"/>
      <c r="AF43" s="115"/>
      <c r="AG43" s="115" t="e">
        <f>(AG42/AH42)*100</f>
        <v>#DIV/0!</v>
      </c>
      <c r="AH43" s="115"/>
      <c r="AI43" s="115"/>
      <c r="AJ43" s="115" t="e">
        <f>(AJ42/AK42)*100</f>
        <v>#DIV/0!</v>
      </c>
      <c r="AK43" s="115"/>
      <c r="AL43" s="115"/>
      <c r="AM43" s="115" t="e">
        <f>(AM42/AN42)*100</f>
        <v>#DIV/0!</v>
      </c>
      <c r="AN43" s="115"/>
      <c r="AO43" s="115"/>
      <c r="AP43" s="115" t="e">
        <f>(AP42/AQ42)*100</f>
        <v>#DIV/0!</v>
      </c>
      <c r="AQ43" s="115"/>
      <c r="AR43" s="115"/>
      <c r="AS43" s="115" t="e">
        <f>(AS42/AT42)*100</f>
        <v>#DIV/0!</v>
      </c>
      <c r="AT43" s="115"/>
      <c r="AU43" s="115"/>
    </row>
    <row r="44" spans="2:47" ht="18" customHeight="1" x14ac:dyDescent="0.25">
      <c r="B44" s="255"/>
      <c r="C44" s="109">
        <v>19</v>
      </c>
      <c r="D44" s="246" t="s">
        <v>61</v>
      </c>
      <c r="E44" s="246" t="s">
        <v>62</v>
      </c>
      <c r="F44" s="97"/>
      <c r="G44" s="248">
        <v>0.95</v>
      </c>
      <c r="H44" s="214" t="s">
        <v>38</v>
      </c>
      <c r="I44" s="16">
        <v>135</v>
      </c>
      <c r="J44" s="154">
        <v>135</v>
      </c>
      <c r="K44" s="155"/>
      <c r="L44" s="16">
        <v>101</v>
      </c>
      <c r="M44" s="154">
        <v>101</v>
      </c>
      <c r="N44" s="155"/>
      <c r="O44" s="16"/>
      <c r="P44" s="154"/>
      <c r="Q44" s="155"/>
      <c r="R44" s="16"/>
      <c r="S44" s="154"/>
      <c r="T44" s="155"/>
      <c r="U44" s="16"/>
      <c r="V44" s="154"/>
      <c r="W44" s="155"/>
      <c r="X44" s="16"/>
      <c r="Y44" s="154"/>
      <c r="Z44" s="155"/>
      <c r="AA44" s="16"/>
      <c r="AB44" s="154"/>
      <c r="AC44" s="155"/>
      <c r="AD44" s="16"/>
      <c r="AE44" s="154"/>
      <c r="AF44" s="155"/>
      <c r="AG44" s="16"/>
      <c r="AH44" s="154"/>
      <c r="AI44" s="155"/>
      <c r="AJ44" s="16"/>
      <c r="AK44" s="154"/>
      <c r="AL44" s="155"/>
      <c r="AM44" s="16"/>
      <c r="AN44" s="154"/>
      <c r="AO44" s="155"/>
      <c r="AP44" s="16"/>
      <c r="AQ44" s="154"/>
      <c r="AR44" s="155"/>
      <c r="AS44" s="16"/>
      <c r="AT44" s="154"/>
      <c r="AU44" s="155"/>
    </row>
    <row r="45" spans="2:47" ht="18" customHeight="1" thickBot="1" x14ac:dyDescent="0.3">
      <c r="B45" s="255"/>
      <c r="C45" s="109"/>
      <c r="D45" s="247"/>
      <c r="E45" s="247"/>
      <c r="F45" s="97"/>
      <c r="G45" s="249"/>
      <c r="H45" s="214"/>
      <c r="I45" s="115">
        <f>(I44/J44)*100</f>
        <v>100</v>
      </c>
      <c r="J45" s="115"/>
      <c r="K45" s="115"/>
      <c r="L45" s="115">
        <f>(L44/M44)*100</f>
        <v>100</v>
      </c>
      <c r="M45" s="115"/>
      <c r="N45" s="115"/>
      <c r="O45" s="115" t="e">
        <f>(O44/P44)*100</f>
        <v>#DIV/0!</v>
      </c>
      <c r="P45" s="115"/>
      <c r="Q45" s="115"/>
      <c r="R45" s="115" t="e">
        <f>(R44/S44)*100</f>
        <v>#DIV/0!</v>
      </c>
      <c r="S45" s="115"/>
      <c r="T45" s="115"/>
      <c r="U45" s="115" t="e">
        <f>(U44/V44)*100</f>
        <v>#DIV/0!</v>
      </c>
      <c r="V45" s="115"/>
      <c r="W45" s="115"/>
      <c r="X45" s="115" t="e">
        <f>(X44/Y44)*100</f>
        <v>#DIV/0!</v>
      </c>
      <c r="Y45" s="115"/>
      <c r="Z45" s="115"/>
      <c r="AA45" s="115" t="e">
        <f>(AA44/AB44)*100</f>
        <v>#DIV/0!</v>
      </c>
      <c r="AB45" s="115"/>
      <c r="AC45" s="115"/>
      <c r="AD45" s="115" t="e">
        <f>(AD44/AE44)*100</f>
        <v>#DIV/0!</v>
      </c>
      <c r="AE45" s="115"/>
      <c r="AF45" s="115"/>
      <c r="AG45" s="115" t="e">
        <f>(AG44/AH44)*100</f>
        <v>#DIV/0!</v>
      </c>
      <c r="AH45" s="115"/>
      <c r="AI45" s="115"/>
      <c r="AJ45" s="115" t="e">
        <f>(AJ44/AK44)*100</f>
        <v>#DIV/0!</v>
      </c>
      <c r="AK45" s="115"/>
      <c r="AL45" s="115"/>
      <c r="AM45" s="115" t="e">
        <f>(AM44/AN44)*100</f>
        <v>#DIV/0!</v>
      </c>
      <c r="AN45" s="115"/>
      <c r="AO45" s="115"/>
      <c r="AP45" s="115" t="e">
        <f>(AP44/AQ44)*100</f>
        <v>#DIV/0!</v>
      </c>
      <c r="AQ45" s="115"/>
      <c r="AR45" s="115"/>
      <c r="AS45" s="115" t="e">
        <f>(AS44/AT44)*100</f>
        <v>#DIV/0!</v>
      </c>
      <c r="AT45" s="115"/>
      <c r="AU45" s="115"/>
    </row>
    <row r="46" spans="2:47" ht="18" customHeight="1" x14ac:dyDescent="0.25">
      <c r="B46" s="243" t="s">
        <v>65</v>
      </c>
      <c r="C46" s="109">
        <v>20</v>
      </c>
      <c r="D46" s="97" t="s">
        <v>66</v>
      </c>
      <c r="E46" s="97" t="s">
        <v>67</v>
      </c>
      <c r="F46" s="222" t="s">
        <v>342</v>
      </c>
      <c r="G46" s="106"/>
      <c r="H46" s="183" t="s">
        <v>38</v>
      </c>
      <c r="I46" s="16">
        <v>5716</v>
      </c>
      <c r="J46" s="154">
        <v>8105</v>
      </c>
      <c r="K46" s="155"/>
      <c r="L46" s="16">
        <v>5416</v>
      </c>
      <c r="M46" s="154">
        <v>7544</v>
      </c>
      <c r="N46" s="155"/>
      <c r="O46" s="16"/>
      <c r="P46" s="154"/>
      <c r="Q46" s="155"/>
      <c r="R46" s="16"/>
      <c r="S46" s="154"/>
      <c r="T46" s="155"/>
      <c r="U46" s="16"/>
      <c r="V46" s="154"/>
      <c r="W46" s="155"/>
      <c r="X46" s="16"/>
      <c r="Y46" s="154"/>
      <c r="Z46" s="155"/>
      <c r="AA46" s="16"/>
      <c r="AB46" s="154"/>
      <c r="AC46" s="155"/>
      <c r="AD46" s="16"/>
      <c r="AE46" s="154"/>
      <c r="AF46" s="155"/>
      <c r="AG46" s="16"/>
      <c r="AH46" s="154"/>
      <c r="AI46" s="155"/>
      <c r="AJ46" s="16"/>
      <c r="AK46" s="154"/>
      <c r="AL46" s="155"/>
      <c r="AM46" s="16"/>
      <c r="AN46" s="154"/>
      <c r="AO46" s="155"/>
      <c r="AP46" s="16"/>
      <c r="AQ46" s="154"/>
      <c r="AR46" s="155"/>
      <c r="AS46" s="16"/>
      <c r="AT46" s="154"/>
      <c r="AU46" s="155"/>
    </row>
    <row r="47" spans="2:47" ht="18" customHeight="1" x14ac:dyDescent="0.25">
      <c r="B47" s="244"/>
      <c r="C47" s="109"/>
      <c r="D47" s="97"/>
      <c r="E47" s="97"/>
      <c r="F47" s="97"/>
      <c r="G47" s="106"/>
      <c r="H47" s="183"/>
      <c r="I47" s="115">
        <f>(I46/J46)*100</f>
        <v>70.52436767427514</v>
      </c>
      <c r="J47" s="115"/>
      <c r="K47" s="115"/>
      <c r="L47" s="115">
        <f>(L46/M46)*100</f>
        <v>71.792152704135731</v>
      </c>
      <c r="M47" s="115"/>
      <c r="N47" s="115"/>
      <c r="O47" s="115" t="e">
        <f>(O46/P46)*100</f>
        <v>#DIV/0!</v>
      </c>
      <c r="P47" s="115"/>
      <c r="Q47" s="115"/>
      <c r="R47" s="115" t="e">
        <f>(R46/S46)*100</f>
        <v>#DIV/0!</v>
      </c>
      <c r="S47" s="115"/>
      <c r="T47" s="115"/>
      <c r="U47" s="115" t="e">
        <f>(U46/V46)*100</f>
        <v>#DIV/0!</v>
      </c>
      <c r="V47" s="115"/>
      <c r="W47" s="115"/>
      <c r="X47" s="115" t="e">
        <f>(X46/Y46)*100</f>
        <v>#DIV/0!</v>
      </c>
      <c r="Y47" s="115"/>
      <c r="Z47" s="115"/>
      <c r="AA47" s="115" t="e">
        <f>(AA46/AB46)*100</f>
        <v>#DIV/0!</v>
      </c>
      <c r="AB47" s="115"/>
      <c r="AC47" s="115"/>
      <c r="AD47" s="115" t="e">
        <f>(AD46/AE46)*100</f>
        <v>#DIV/0!</v>
      </c>
      <c r="AE47" s="115"/>
      <c r="AF47" s="115"/>
      <c r="AG47" s="115" t="e">
        <f>(AG46/AH46)*100</f>
        <v>#DIV/0!</v>
      </c>
      <c r="AH47" s="115"/>
      <c r="AI47" s="115"/>
      <c r="AJ47" s="115" t="e">
        <f>(AJ46/AK46)*100</f>
        <v>#DIV/0!</v>
      </c>
      <c r="AK47" s="115"/>
      <c r="AL47" s="115"/>
      <c r="AM47" s="115" t="e">
        <f>(AM46/AN46)*100</f>
        <v>#DIV/0!</v>
      </c>
      <c r="AN47" s="115"/>
      <c r="AO47" s="115"/>
      <c r="AP47" s="115" t="e">
        <f>(AP46/AQ46)*100</f>
        <v>#DIV/0!</v>
      </c>
      <c r="AQ47" s="115"/>
      <c r="AR47" s="115"/>
      <c r="AS47" s="115" t="e">
        <f>(AS46/AT46)*100</f>
        <v>#DIV/0!</v>
      </c>
      <c r="AT47" s="115"/>
      <c r="AU47" s="115"/>
    </row>
    <row r="48" spans="2:47" ht="18" customHeight="1" x14ac:dyDescent="0.25">
      <c r="B48" s="244"/>
      <c r="C48" s="109">
        <v>21</v>
      </c>
      <c r="D48" s="97" t="s">
        <v>68</v>
      </c>
      <c r="E48" s="97" t="s">
        <v>427</v>
      </c>
      <c r="F48" s="97" t="s">
        <v>343</v>
      </c>
      <c r="G48" s="71">
        <v>0.8</v>
      </c>
      <c r="H48" s="183" t="s">
        <v>28</v>
      </c>
      <c r="I48" s="21">
        <v>5543</v>
      </c>
      <c r="J48" s="300">
        <v>8105</v>
      </c>
      <c r="K48" s="297"/>
      <c r="L48" s="21">
        <v>5241</v>
      </c>
      <c r="M48" s="300">
        <v>7544</v>
      </c>
      <c r="N48" s="297"/>
      <c r="O48" s="16"/>
      <c r="P48" s="154"/>
      <c r="Q48" s="155"/>
      <c r="R48" s="16"/>
      <c r="S48" s="154"/>
      <c r="T48" s="155"/>
      <c r="U48" s="16"/>
      <c r="V48" s="154"/>
      <c r="W48" s="155"/>
      <c r="X48" s="16"/>
      <c r="Y48" s="154"/>
      <c r="Z48" s="155"/>
      <c r="AA48" s="16"/>
      <c r="AB48" s="154"/>
      <c r="AC48" s="155"/>
      <c r="AD48" s="16"/>
      <c r="AE48" s="154"/>
      <c r="AF48" s="155"/>
      <c r="AG48" s="16"/>
      <c r="AH48" s="154"/>
      <c r="AI48" s="155"/>
      <c r="AJ48" s="16"/>
      <c r="AK48" s="154"/>
      <c r="AL48" s="155"/>
      <c r="AM48" s="16"/>
      <c r="AN48" s="154"/>
      <c r="AO48" s="155"/>
      <c r="AP48" s="16"/>
      <c r="AQ48" s="154"/>
      <c r="AR48" s="155"/>
      <c r="AS48" s="16"/>
      <c r="AT48" s="154"/>
      <c r="AU48" s="155"/>
    </row>
    <row r="49" spans="2:47" ht="18" customHeight="1" x14ac:dyDescent="0.25">
      <c r="B49" s="244"/>
      <c r="C49" s="109"/>
      <c r="D49" s="97"/>
      <c r="E49" s="97"/>
      <c r="F49" s="97"/>
      <c r="G49" s="66"/>
      <c r="H49" s="183"/>
      <c r="I49" s="298">
        <f>(I48/J48)*100</f>
        <v>68.389882788402218</v>
      </c>
      <c r="J49" s="298"/>
      <c r="K49" s="298"/>
      <c r="L49" s="298">
        <f>(L48/M48)*100</f>
        <v>69.472428419936378</v>
      </c>
      <c r="M49" s="298"/>
      <c r="N49" s="298"/>
      <c r="O49" s="115" t="e">
        <f>(O48/P48)*100</f>
        <v>#DIV/0!</v>
      </c>
      <c r="P49" s="115"/>
      <c r="Q49" s="115"/>
      <c r="R49" s="115" t="e">
        <f>(R48/S48)*100</f>
        <v>#DIV/0!</v>
      </c>
      <c r="S49" s="115"/>
      <c r="T49" s="115"/>
      <c r="U49" s="115" t="e">
        <f>(U48/V48)*100</f>
        <v>#DIV/0!</v>
      </c>
      <c r="V49" s="115"/>
      <c r="W49" s="115"/>
      <c r="X49" s="115" t="e">
        <f>(X48/Y48)*100</f>
        <v>#DIV/0!</v>
      </c>
      <c r="Y49" s="115"/>
      <c r="Z49" s="115"/>
      <c r="AA49" s="115" t="e">
        <f>(AA48/AB48)*100</f>
        <v>#DIV/0!</v>
      </c>
      <c r="AB49" s="115"/>
      <c r="AC49" s="115"/>
      <c r="AD49" s="115" t="e">
        <f>(AD48/AE48)*100</f>
        <v>#DIV/0!</v>
      </c>
      <c r="AE49" s="115"/>
      <c r="AF49" s="115"/>
      <c r="AG49" s="115" t="e">
        <f>(AG48/AH48)*100</f>
        <v>#DIV/0!</v>
      </c>
      <c r="AH49" s="115"/>
      <c r="AI49" s="115"/>
      <c r="AJ49" s="115" t="e">
        <f>(AJ48/AK48)*100</f>
        <v>#DIV/0!</v>
      </c>
      <c r="AK49" s="115"/>
      <c r="AL49" s="115"/>
      <c r="AM49" s="115" t="e">
        <f>(AM48/AN48)*100</f>
        <v>#DIV/0!</v>
      </c>
      <c r="AN49" s="115"/>
      <c r="AO49" s="115"/>
      <c r="AP49" s="115" t="e">
        <f>(AP48/AQ48)*100</f>
        <v>#DIV/0!</v>
      </c>
      <c r="AQ49" s="115"/>
      <c r="AR49" s="115"/>
      <c r="AS49" s="115" t="e">
        <f>(AS48/AT48)*100</f>
        <v>#DIV/0!</v>
      </c>
      <c r="AT49" s="115"/>
      <c r="AU49" s="115"/>
    </row>
    <row r="50" spans="2:47" ht="18" customHeight="1" x14ac:dyDescent="0.25">
      <c r="B50" s="244"/>
      <c r="C50" s="109">
        <v>22</v>
      </c>
      <c r="D50" s="97" t="s">
        <v>73</v>
      </c>
      <c r="E50" s="103" t="s">
        <v>74</v>
      </c>
      <c r="F50" s="103" t="s">
        <v>344</v>
      </c>
      <c r="G50" s="245"/>
      <c r="H50" s="183" t="s">
        <v>38</v>
      </c>
      <c r="I50" s="16">
        <v>8105</v>
      </c>
      <c r="J50" s="16">
        <v>37</v>
      </c>
      <c r="K50" s="16">
        <v>22</v>
      </c>
      <c r="L50" s="16">
        <v>7544</v>
      </c>
      <c r="M50" s="16">
        <v>37</v>
      </c>
      <c r="N50" s="16">
        <v>19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244"/>
      <c r="C51" s="109"/>
      <c r="D51" s="97"/>
      <c r="E51" s="103"/>
      <c r="F51" s="103"/>
      <c r="G51" s="245"/>
      <c r="H51" s="183"/>
      <c r="I51" s="115">
        <f>I50/(J50*K50)</f>
        <v>9.9570024570024565</v>
      </c>
      <c r="J51" s="115"/>
      <c r="K51" s="115"/>
      <c r="L51" s="115">
        <f>L50/(M50*N50)</f>
        <v>10.731152204836416</v>
      </c>
      <c r="M51" s="115"/>
      <c r="N51" s="115"/>
      <c r="O51" s="115" t="e">
        <f>O50/(P50*Q50)</f>
        <v>#DIV/0!</v>
      </c>
      <c r="P51" s="115"/>
      <c r="Q51" s="115"/>
      <c r="R51" s="115" t="e">
        <f>R50/(S50*T50)</f>
        <v>#DIV/0!</v>
      </c>
      <c r="S51" s="115"/>
      <c r="T51" s="115"/>
      <c r="U51" s="115" t="e">
        <f>U50/(V50*W50)</f>
        <v>#DIV/0!</v>
      </c>
      <c r="V51" s="115"/>
      <c r="W51" s="115"/>
      <c r="X51" s="115" t="e">
        <f>X50/(Y50*Z50)</f>
        <v>#DIV/0!</v>
      </c>
      <c r="Y51" s="115"/>
      <c r="Z51" s="115"/>
      <c r="AA51" s="115" t="e">
        <f>AA50/(AB50*AC50)</f>
        <v>#DIV/0!</v>
      </c>
      <c r="AB51" s="115"/>
      <c r="AC51" s="115"/>
      <c r="AD51" s="115" t="e">
        <f>AD50/(AE50*AF50)</f>
        <v>#DIV/0!</v>
      </c>
      <c r="AE51" s="115"/>
      <c r="AF51" s="115"/>
      <c r="AG51" s="115" t="e">
        <f>AG50/(AH50*AI50)</f>
        <v>#DIV/0!</v>
      </c>
      <c r="AH51" s="115"/>
      <c r="AI51" s="115"/>
      <c r="AJ51" s="115" t="e">
        <f>AJ50/(AK50*AL50)</f>
        <v>#DIV/0!</v>
      </c>
      <c r="AK51" s="115"/>
      <c r="AL51" s="115"/>
      <c r="AM51" s="115" t="e">
        <f>AM50/(AN50*AO50)</f>
        <v>#DIV/0!</v>
      </c>
      <c r="AN51" s="115"/>
      <c r="AO51" s="115"/>
      <c r="AP51" s="115" t="e">
        <f>AP50/(AQ50*AR50)</f>
        <v>#DIV/0!</v>
      </c>
      <c r="AQ51" s="115"/>
      <c r="AR51" s="115"/>
      <c r="AS51" s="115" t="e">
        <f>AS50/(AT50*AU50)</f>
        <v>#DIV/0!</v>
      </c>
      <c r="AT51" s="115"/>
      <c r="AU51" s="115"/>
    </row>
    <row r="52" spans="2:47" ht="18" customHeight="1" x14ac:dyDescent="0.25">
      <c r="B52" s="244"/>
      <c r="C52" s="109">
        <v>23</v>
      </c>
      <c r="D52" s="97" t="s">
        <v>79</v>
      </c>
      <c r="E52" s="103" t="s">
        <v>80</v>
      </c>
      <c r="F52" s="242" t="s">
        <v>345</v>
      </c>
      <c r="G52" s="114">
        <v>15</v>
      </c>
      <c r="H52" s="183" t="s">
        <v>38</v>
      </c>
      <c r="I52" s="169">
        <v>21</v>
      </c>
      <c r="J52" s="170"/>
      <c r="K52" s="171"/>
      <c r="L52" s="169">
        <v>20</v>
      </c>
      <c r="M52" s="170"/>
      <c r="N52" s="171"/>
      <c r="O52" s="169"/>
      <c r="P52" s="170"/>
      <c r="Q52" s="171"/>
      <c r="R52" s="169"/>
      <c r="S52" s="170"/>
      <c r="T52" s="171"/>
      <c r="U52" s="169"/>
      <c r="V52" s="170"/>
      <c r="W52" s="171"/>
      <c r="X52" s="169"/>
      <c r="Y52" s="170"/>
      <c r="Z52" s="171"/>
      <c r="AA52" s="169"/>
      <c r="AB52" s="170"/>
      <c r="AC52" s="171"/>
      <c r="AD52" s="169"/>
      <c r="AE52" s="170"/>
      <c r="AF52" s="171"/>
      <c r="AG52" s="169"/>
      <c r="AH52" s="170"/>
      <c r="AI52" s="171"/>
      <c r="AJ52" s="169"/>
      <c r="AK52" s="170"/>
      <c r="AL52" s="171"/>
      <c r="AM52" s="169"/>
      <c r="AN52" s="170"/>
      <c r="AO52" s="171"/>
      <c r="AP52" s="169"/>
      <c r="AQ52" s="170"/>
      <c r="AR52" s="171"/>
      <c r="AS52" s="169"/>
      <c r="AT52" s="170"/>
      <c r="AU52" s="171"/>
    </row>
    <row r="53" spans="2:47" ht="18" customHeight="1" x14ac:dyDescent="0.25">
      <c r="B53" s="244"/>
      <c r="C53" s="109"/>
      <c r="D53" s="97"/>
      <c r="E53" s="103"/>
      <c r="F53" s="103"/>
      <c r="G53" s="114"/>
      <c r="H53" s="183"/>
      <c r="I53" s="172"/>
      <c r="J53" s="173"/>
      <c r="K53" s="174"/>
      <c r="L53" s="172"/>
      <c r="M53" s="173"/>
      <c r="N53" s="174"/>
      <c r="O53" s="172"/>
      <c r="P53" s="173"/>
      <c r="Q53" s="174"/>
      <c r="R53" s="172"/>
      <c r="S53" s="173"/>
      <c r="T53" s="174"/>
      <c r="U53" s="172"/>
      <c r="V53" s="173"/>
      <c r="W53" s="174"/>
      <c r="X53" s="172"/>
      <c r="Y53" s="173"/>
      <c r="Z53" s="174"/>
      <c r="AA53" s="172"/>
      <c r="AB53" s="173"/>
      <c r="AC53" s="174"/>
      <c r="AD53" s="172"/>
      <c r="AE53" s="173"/>
      <c r="AF53" s="174"/>
      <c r="AG53" s="172"/>
      <c r="AH53" s="173"/>
      <c r="AI53" s="174"/>
      <c r="AJ53" s="172"/>
      <c r="AK53" s="173"/>
      <c r="AL53" s="174"/>
      <c r="AM53" s="172"/>
      <c r="AN53" s="173"/>
      <c r="AO53" s="174"/>
      <c r="AP53" s="172"/>
      <c r="AQ53" s="173"/>
      <c r="AR53" s="174"/>
      <c r="AS53" s="172"/>
      <c r="AT53" s="173"/>
      <c r="AU53" s="174"/>
    </row>
    <row r="54" spans="2:47" ht="18" customHeight="1" x14ac:dyDescent="0.25">
      <c r="B54" s="244"/>
      <c r="C54" s="109">
        <v>24</v>
      </c>
      <c r="D54" s="97" t="s">
        <v>300</v>
      </c>
      <c r="E54" s="97" t="s">
        <v>82</v>
      </c>
      <c r="F54" s="97" t="s">
        <v>346</v>
      </c>
      <c r="G54" s="71">
        <v>0.85</v>
      </c>
      <c r="H54" s="183" t="s">
        <v>28</v>
      </c>
      <c r="I54" s="23">
        <v>8105</v>
      </c>
      <c r="J54" s="295">
        <v>8448</v>
      </c>
      <c r="K54" s="297"/>
      <c r="L54" s="16">
        <v>7544</v>
      </c>
      <c r="M54" s="154">
        <v>9455</v>
      </c>
      <c r="N54" s="155"/>
      <c r="O54" s="16"/>
      <c r="P54" s="154"/>
      <c r="Q54" s="155"/>
      <c r="R54" s="16"/>
      <c r="S54" s="154"/>
      <c r="T54" s="155"/>
      <c r="U54" s="16"/>
      <c r="V54" s="154"/>
      <c r="W54" s="155"/>
      <c r="X54" s="16"/>
      <c r="Y54" s="154"/>
      <c r="Z54" s="155"/>
      <c r="AA54" s="16"/>
      <c r="AB54" s="154"/>
      <c r="AC54" s="155"/>
      <c r="AD54" s="16"/>
      <c r="AE54" s="154"/>
      <c r="AF54" s="155"/>
      <c r="AG54" s="16"/>
      <c r="AH54" s="154"/>
      <c r="AI54" s="155"/>
      <c r="AJ54" s="16"/>
      <c r="AK54" s="154"/>
      <c r="AL54" s="155"/>
      <c r="AM54" s="16"/>
      <c r="AN54" s="154"/>
      <c r="AO54" s="155"/>
      <c r="AP54" s="16"/>
      <c r="AQ54" s="154"/>
      <c r="AR54" s="155"/>
      <c r="AS54" s="16"/>
      <c r="AT54" s="154"/>
      <c r="AU54" s="155"/>
    </row>
    <row r="55" spans="2:47" ht="18" customHeight="1" x14ac:dyDescent="0.25">
      <c r="B55" s="244"/>
      <c r="C55" s="109"/>
      <c r="D55" s="97"/>
      <c r="E55" s="97"/>
      <c r="F55" s="97"/>
      <c r="G55" s="66"/>
      <c r="H55" s="183"/>
      <c r="I55" s="298">
        <f>(I54/J54)*100</f>
        <v>95.939867424242422</v>
      </c>
      <c r="J55" s="298"/>
      <c r="K55" s="298"/>
      <c r="L55" s="115">
        <f t="shared" ref="L55" si="0">(L54/M54)*100</f>
        <v>79.788471708090952</v>
      </c>
      <c r="M55" s="115"/>
      <c r="N55" s="115"/>
      <c r="O55" s="115" t="e">
        <f t="shared" ref="O55" si="1">(O54/P54)*100</f>
        <v>#DIV/0!</v>
      </c>
      <c r="P55" s="115"/>
      <c r="Q55" s="115"/>
      <c r="R55" s="115" t="e">
        <f t="shared" ref="R55" si="2">(R54/S54)*100</f>
        <v>#DIV/0!</v>
      </c>
      <c r="S55" s="115"/>
      <c r="T55" s="115"/>
      <c r="U55" s="115" t="e">
        <f t="shared" ref="U55" si="3">(U54/V54)*100</f>
        <v>#DIV/0!</v>
      </c>
      <c r="V55" s="115"/>
      <c r="W55" s="115"/>
      <c r="X55" s="115" t="e">
        <f t="shared" ref="X55" si="4">(X54/Y54)*100</f>
        <v>#DIV/0!</v>
      </c>
      <c r="Y55" s="115"/>
      <c r="Z55" s="115"/>
      <c r="AA55" s="115" t="e">
        <f t="shared" ref="AA55" si="5">(AA54/AB54)*100</f>
        <v>#DIV/0!</v>
      </c>
      <c r="AB55" s="115"/>
      <c r="AC55" s="115"/>
      <c r="AD55" s="115" t="e">
        <f t="shared" ref="AD55" si="6">(AD54/AE54)*100</f>
        <v>#DIV/0!</v>
      </c>
      <c r="AE55" s="115"/>
      <c r="AF55" s="115"/>
      <c r="AG55" s="115" t="e">
        <f t="shared" ref="AG55" si="7">(AG54/AH54)*100</f>
        <v>#DIV/0!</v>
      </c>
      <c r="AH55" s="115"/>
      <c r="AI55" s="115"/>
      <c r="AJ55" s="115" t="e">
        <f t="shared" ref="AJ55" si="8">(AJ54/AK54)*100</f>
        <v>#DIV/0!</v>
      </c>
      <c r="AK55" s="115"/>
      <c r="AL55" s="115"/>
      <c r="AM55" s="115" t="e">
        <f t="shared" ref="AM55" si="9">(AM54/AN54)*100</f>
        <v>#DIV/0!</v>
      </c>
      <c r="AN55" s="115"/>
      <c r="AO55" s="115"/>
      <c r="AP55" s="115" t="e">
        <f t="shared" ref="AP55" si="10">(AP54/AQ54)*100</f>
        <v>#DIV/0!</v>
      </c>
      <c r="AQ55" s="115"/>
      <c r="AR55" s="115"/>
      <c r="AS55" s="115" t="e">
        <f t="shared" ref="AS55" si="11">(AS54/AT54)*100</f>
        <v>#DIV/0!</v>
      </c>
      <c r="AT55" s="115"/>
      <c r="AU55" s="115"/>
    </row>
    <row r="56" spans="2:47" ht="18" customHeight="1" x14ac:dyDescent="0.25">
      <c r="B56" s="244"/>
      <c r="C56" s="109">
        <v>25</v>
      </c>
      <c r="D56" s="103" t="s">
        <v>83</v>
      </c>
      <c r="E56" s="103" t="s">
        <v>84</v>
      </c>
      <c r="F56" s="103" t="s">
        <v>347</v>
      </c>
      <c r="G56" s="66" t="s">
        <v>72</v>
      </c>
      <c r="H56" s="214" t="s">
        <v>38</v>
      </c>
      <c r="I56" s="23">
        <v>308</v>
      </c>
      <c r="J56" s="295">
        <v>2730</v>
      </c>
      <c r="K56" s="297"/>
      <c r="L56" s="23">
        <v>267</v>
      </c>
      <c r="M56" s="295">
        <v>2599</v>
      </c>
      <c r="N56" s="297"/>
      <c r="O56" s="16"/>
      <c r="P56" s="154"/>
      <c r="Q56" s="155"/>
      <c r="R56" s="16"/>
      <c r="S56" s="154"/>
      <c r="T56" s="155"/>
      <c r="U56" s="16"/>
      <c r="V56" s="154"/>
      <c r="W56" s="155"/>
      <c r="X56" s="16"/>
      <c r="Y56" s="154"/>
      <c r="Z56" s="155"/>
      <c r="AA56" s="16"/>
      <c r="AB56" s="154"/>
      <c r="AC56" s="155"/>
      <c r="AD56" s="16"/>
      <c r="AE56" s="154"/>
      <c r="AF56" s="155"/>
      <c r="AG56" s="16"/>
      <c r="AH56" s="154"/>
      <c r="AI56" s="155"/>
      <c r="AJ56" s="16"/>
      <c r="AK56" s="154"/>
      <c r="AL56" s="155"/>
      <c r="AM56" s="16"/>
      <c r="AN56" s="154"/>
      <c r="AO56" s="155"/>
      <c r="AP56" s="16"/>
      <c r="AQ56" s="154"/>
      <c r="AR56" s="155"/>
      <c r="AS56" s="16"/>
      <c r="AT56" s="154"/>
      <c r="AU56" s="155"/>
    </row>
    <row r="57" spans="2:47" ht="18" customHeight="1" thickBot="1" x14ac:dyDescent="0.3">
      <c r="B57" s="244"/>
      <c r="C57" s="109"/>
      <c r="D57" s="103"/>
      <c r="E57" s="103"/>
      <c r="F57" s="103"/>
      <c r="G57" s="66"/>
      <c r="H57" s="214"/>
      <c r="I57" s="298">
        <f>(I56/J56)*100</f>
        <v>11.282051282051283</v>
      </c>
      <c r="J57" s="298"/>
      <c r="K57" s="298"/>
      <c r="L57" s="298">
        <f>(L56/M56)*100</f>
        <v>10.27318199307426</v>
      </c>
      <c r="M57" s="298"/>
      <c r="N57" s="298"/>
      <c r="O57" s="115" t="e">
        <f>(O56/P56)*100</f>
        <v>#DIV/0!</v>
      </c>
      <c r="P57" s="115"/>
      <c r="Q57" s="115"/>
      <c r="R57" s="115" t="e">
        <f>(R56/S56)*100</f>
        <v>#DIV/0!</v>
      </c>
      <c r="S57" s="115"/>
      <c r="T57" s="115"/>
      <c r="U57" s="115" t="e">
        <f>(U56/V56)*100</f>
        <v>#DIV/0!</v>
      </c>
      <c r="V57" s="115"/>
      <c r="W57" s="115"/>
      <c r="X57" s="115" t="e">
        <f>(X56/Y56)*100</f>
        <v>#DIV/0!</v>
      </c>
      <c r="Y57" s="115"/>
      <c r="Z57" s="115"/>
      <c r="AA57" s="115" t="e">
        <f>(AA56/AB56)*100</f>
        <v>#DIV/0!</v>
      </c>
      <c r="AB57" s="115"/>
      <c r="AC57" s="115"/>
      <c r="AD57" s="115" t="e">
        <f>(AD56/AE56)*100</f>
        <v>#DIV/0!</v>
      </c>
      <c r="AE57" s="115"/>
      <c r="AF57" s="115"/>
      <c r="AG57" s="115" t="e">
        <f>(AG56/AH56)*100</f>
        <v>#DIV/0!</v>
      </c>
      <c r="AH57" s="115"/>
      <c r="AI57" s="115"/>
      <c r="AJ57" s="115" t="e">
        <f>(AJ56/AK56)*100</f>
        <v>#DIV/0!</v>
      </c>
      <c r="AK57" s="115"/>
      <c r="AL57" s="115"/>
      <c r="AM57" s="115" t="e">
        <f>(AM56/AN56)*100</f>
        <v>#DIV/0!</v>
      </c>
      <c r="AN57" s="115"/>
      <c r="AO57" s="115"/>
      <c r="AP57" s="115" t="e">
        <f>(AP56/AQ56)*100</f>
        <v>#DIV/0!</v>
      </c>
      <c r="AQ57" s="115"/>
      <c r="AR57" s="115"/>
      <c r="AS57" s="115" t="e">
        <f>(AS56/AT56)*100</f>
        <v>#DIV/0!</v>
      </c>
      <c r="AT57" s="115"/>
      <c r="AU57" s="115"/>
    </row>
    <row r="58" spans="2:47" ht="18" customHeight="1" x14ac:dyDescent="0.25">
      <c r="B58" s="240" t="s">
        <v>86</v>
      </c>
      <c r="C58" s="109">
        <v>26</v>
      </c>
      <c r="D58" s="97" t="s">
        <v>301</v>
      </c>
      <c r="E58" s="97" t="s">
        <v>88</v>
      </c>
      <c r="F58" s="242" t="s">
        <v>348</v>
      </c>
      <c r="G58" s="79">
        <v>1</v>
      </c>
      <c r="H58" s="183" t="s">
        <v>28</v>
      </c>
      <c r="I58" s="21">
        <v>1949</v>
      </c>
      <c r="J58" s="295">
        <v>1949</v>
      </c>
      <c r="K58" s="297"/>
      <c r="L58" s="21">
        <v>1883</v>
      </c>
      <c r="M58" s="295">
        <v>1883</v>
      </c>
      <c r="N58" s="297"/>
      <c r="O58" s="16"/>
      <c r="P58" s="154"/>
      <c r="Q58" s="155"/>
      <c r="R58" s="16"/>
      <c r="S58" s="154"/>
      <c r="T58" s="155"/>
      <c r="U58" s="16"/>
      <c r="V58" s="154"/>
      <c r="W58" s="155"/>
      <c r="X58" s="16"/>
      <c r="Y58" s="154"/>
      <c r="Z58" s="155"/>
      <c r="AA58" s="16"/>
      <c r="AB58" s="154"/>
      <c r="AC58" s="155"/>
      <c r="AD58" s="16"/>
      <c r="AE58" s="154"/>
      <c r="AF58" s="155"/>
      <c r="AG58" s="16"/>
      <c r="AH58" s="154"/>
      <c r="AI58" s="155"/>
      <c r="AJ58" s="16"/>
      <c r="AK58" s="154"/>
      <c r="AL58" s="155"/>
      <c r="AM58" s="16"/>
      <c r="AN58" s="154"/>
      <c r="AO58" s="155"/>
      <c r="AP58" s="16"/>
      <c r="AQ58" s="154"/>
      <c r="AR58" s="155"/>
      <c r="AS58" s="16"/>
      <c r="AT58" s="154"/>
      <c r="AU58" s="155"/>
    </row>
    <row r="59" spans="2:47" ht="18" customHeight="1" x14ac:dyDescent="0.25">
      <c r="B59" s="241"/>
      <c r="C59" s="109"/>
      <c r="D59" s="97"/>
      <c r="E59" s="97"/>
      <c r="F59" s="103"/>
      <c r="G59" s="77"/>
      <c r="H59" s="183"/>
      <c r="I59" s="298">
        <f>(I58/J58)*100</f>
        <v>100</v>
      </c>
      <c r="J59" s="298"/>
      <c r="K59" s="298"/>
      <c r="L59" s="298">
        <f>(L58/M58)*100</f>
        <v>100</v>
      </c>
      <c r="M59" s="298"/>
      <c r="N59" s="298"/>
      <c r="O59" s="115" t="e">
        <f>(O58/P58)*100</f>
        <v>#DIV/0!</v>
      </c>
      <c r="P59" s="115"/>
      <c r="Q59" s="115"/>
      <c r="R59" s="115" t="e">
        <f>(R58/S58)*100</f>
        <v>#DIV/0!</v>
      </c>
      <c r="S59" s="115"/>
      <c r="T59" s="115"/>
      <c r="U59" s="115" t="e">
        <f>(U58/V58)*100</f>
        <v>#DIV/0!</v>
      </c>
      <c r="V59" s="115"/>
      <c r="W59" s="115"/>
      <c r="X59" s="115" t="e">
        <f>(X58/Y58)*100</f>
        <v>#DIV/0!</v>
      </c>
      <c r="Y59" s="115"/>
      <c r="Z59" s="115"/>
      <c r="AA59" s="115" t="e">
        <f>(AA58/AB58)*100</f>
        <v>#DIV/0!</v>
      </c>
      <c r="AB59" s="115"/>
      <c r="AC59" s="115"/>
      <c r="AD59" s="115" t="e">
        <f>(AD58/AE58)*100</f>
        <v>#DIV/0!</v>
      </c>
      <c r="AE59" s="115"/>
      <c r="AF59" s="115"/>
      <c r="AG59" s="115" t="e">
        <f>(AG58/AH58)*100</f>
        <v>#DIV/0!</v>
      </c>
      <c r="AH59" s="115"/>
      <c r="AI59" s="115"/>
      <c r="AJ59" s="115" t="e">
        <f>(AJ58/AK58)*100</f>
        <v>#DIV/0!</v>
      </c>
      <c r="AK59" s="115"/>
      <c r="AL59" s="115"/>
      <c r="AM59" s="115" t="e">
        <f>(AM58/AN58)*100</f>
        <v>#DIV/0!</v>
      </c>
      <c r="AN59" s="115"/>
      <c r="AO59" s="115"/>
      <c r="AP59" s="115" t="e">
        <f>(AP58/AQ58)*100</f>
        <v>#DIV/0!</v>
      </c>
      <c r="AQ59" s="115"/>
      <c r="AR59" s="115"/>
      <c r="AS59" s="115" t="e">
        <f>(AS58/AT58)*100</f>
        <v>#DIV/0!</v>
      </c>
      <c r="AT59" s="115"/>
      <c r="AU59" s="115"/>
    </row>
    <row r="60" spans="2:47" ht="18" customHeight="1" x14ac:dyDescent="0.25">
      <c r="B60" s="241"/>
      <c r="C60" s="109">
        <v>27</v>
      </c>
      <c r="D60" s="97" t="s">
        <v>89</v>
      </c>
      <c r="E60" s="97" t="s">
        <v>90</v>
      </c>
      <c r="F60" s="97" t="s">
        <v>349</v>
      </c>
      <c r="G60" s="77" t="s">
        <v>91</v>
      </c>
      <c r="H60" s="183" t="s">
        <v>38</v>
      </c>
      <c r="I60" s="16">
        <v>887</v>
      </c>
      <c r="J60" s="154">
        <v>1949</v>
      </c>
      <c r="K60" s="155"/>
      <c r="L60" s="16">
        <v>746</v>
      </c>
      <c r="M60" s="154">
        <v>1883</v>
      </c>
      <c r="N60" s="155"/>
      <c r="O60" s="16"/>
      <c r="P60" s="154"/>
      <c r="Q60" s="155"/>
      <c r="R60" s="16"/>
      <c r="S60" s="154"/>
      <c r="T60" s="155"/>
      <c r="U60" s="16"/>
      <c r="V60" s="154"/>
      <c r="W60" s="155"/>
      <c r="X60" s="16"/>
      <c r="Y60" s="154"/>
      <c r="Z60" s="155"/>
      <c r="AA60" s="16"/>
      <c r="AB60" s="154"/>
      <c r="AC60" s="155"/>
      <c r="AD60" s="16"/>
      <c r="AE60" s="154"/>
      <c r="AF60" s="155"/>
      <c r="AG60" s="16"/>
      <c r="AH60" s="154"/>
      <c r="AI60" s="155"/>
      <c r="AJ60" s="16"/>
      <c r="AK60" s="154"/>
      <c r="AL60" s="155"/>
      <c r="AM60" s="16"/>
      <c r="AN60" s="154"/>
      <c r="AO60" s="155"/>
      <c r="AP60" s="16"/>
      <c r="AQ60" s="154"/>
      <c r="AR60" s="155"/>
      <c r="AS60" s="16"/>
      <c r="AT60" s="154"/>
      <c r="AU60" s="155"/>
    </row>
    <row r="61" spans="2:47" ht="18" customHeight="1" x14ac:dyDescent="0.25">
      <c r="B61" s="241"/>
      <c r="C61" s="109"/>
      <c r="D61" s="97"/>
      <c r="E61" s="97"/>
      <c r="F61" s="97"/>
      <c r="G61" s="77"/>
      <c r="H61" s="183"/>
      <c r="I61" s="115">
        <f t="shared" ref="I61" si="12">(I60/J60)*100</f>
        <v>45.510518214468959</v>
      </c>
      <c r="J61" s="115"/>
      <c r="K61" s="115"/>
      <c r="L61" s="115">
        <f t="shared" ref="L61" si="13">(L60/M60)*100</f>
        <v>39.617631439192778</v>
      </c>
      <c r="M61" s="115"/>
      <c r="N61" s="115"/>
      <c r="O61" s="115" t="e">
        <f t="shared" ref="O61" si="14">(O60/P60)*100</f>
        <v>#DIV/0!</v>
      </c>
      <c r="P61" s="115"/>
      <c r="Q61" s="115"/>
      <c r="R61" s="115" t="e">
        <f t="shared" ref="R61" si="15">(R60/S60)*100</f>
        <v>#DIV/0!</v>
      </c>
      <c r="S61" s="115"/>
      <c r="T61" s="115"/>
      <c r="U61" s="115" t="e">
        <f t="shared" ref="U61" si="16">(U60/V60)*100</f>
        <v>#DIV/0!</v>
      </c>
      <c r="V61" s="115"/>
      <c r="W61" s="115"/>
      <c r="X61" s="115" t="e">
        <f t="shared" ref="X61" si="17">(X60/Y60)*100</f>
        <v>#DIV/0!</v>
      </c>
      <c r="Y61" s="115"/>
      <c r="Z61" s="115"/>
      <c r="AA61" s="115" t="e">
        <f t="shared" ref="AA61" si="18">(AA60/AB60)*100</f>
        <v>#DIV/0!</v>
      </c>
      <c r="AB61" s="115"/>
      <c r="AC61" s="115"/>
      <c r="AD61" s="115" t="e">
        <f t="shared" ref="AD61" si="19">(AD60/AE60)*100</f>
        <v>#DIV/0!</v>
      </c>
      <c r="AE61" s="115"/>
      <c r="AF61" s="115"/>
      <c r="AG61" s="115" t="e">
        <f t="shared" ref="AG61" si="20">(AG60/AH60)*100</f>
        <v>#DIV/0!</v>
      </c>
      <c r="AH61" s="115"/>
      <c r="AI61" s="115"/>
      <c r="AJ61" s="115" t="e">
        <f t="shared" ref="AJ61" si="21">(AJ60/AK60)*100</f>
        <v>#DIV/0!</v>
      </c>
      <c r="AK61" s="115"/>
      <c r="AL61" s="115"/>
      <c r="AM61" s="115" t="e">
        <f t="shared" ref="AM61" si="22">(AM60/AN60)*100</f>
        <v>#DIV/0!</v>
      </c>
      <c r="AN61" s="115"/>
      <c r="AO61" s="115"/>
      <c r="AP61" s="115" t="e">
        <f t="shared" ref="AP61" si="23">(AP60/AQ60)*100</f>
        <v>#DIV/0!</v>
      </c>
      <c r="AQ61" s="115"/>
      <c r="AR61" s="115"/>
      <c r="AS61" s="115" t="e">
        <f t="shared" ref="AS61" si="24">(AS60/AT60)*100</f>
        <v>#DIV/0!</v>
      </c>
      <c r="AT61" s="115"/>
      <c r="AU61" s="115"/>
    </row>
    <row r="62" spans="2:47" ht="18" customHeight="1" x14ac:dyDescent="0.25">
      <c r="B62" s="241"/>
      <c r="C62" s="109">
        <v>28</v>
      </c>
      <c r="D62" s="97" t="s">
        <v>302</v>
      </c>
      <c r="E62" s="97" t="s">
        <v>93</v>
      </c>
      <c r="F62" s="97" t="s">
        <v>350</v>
      </c>
      <c r="G62" s="77" t="s">
        <v>94</v>
      </c>
      <c r="H62" s="183" t="s">
        <v>28</v>
      </c>
      <c r="I62" s="16">
        <v>956</v>
      </c>
      <c r="J62" s="154">
        <v>1949</v>
      </c>
      <c r="K62" s="155"/>
      <c r="L62" s="16">
        <v>877</v>
      </c>
      <c r="M62" s="154">
        <v>1883</v>
      </c>
      <c r="N62" s="155"/>
      <c r="O62" s="16"/>
      <c r="P62" s="154"/>
      <c r="Q62" s="155"/>
      <c r="R62" s="16"/>
      <c r="S62" s="154"/>
      <c r="T62" s="155"/>
      <c r="U62" s="16"/>
      <c r="V62" s="154"/>
      <c r="W62" s="155"/>
      <c r="X62" s="16"/>
      <c r="Y62" s="154"/>
      <c r="Z62" s="155"/>
      <c r="AA62" s="16"/>
      <c r="AB62" s="154"/>
      <c r="AC62" s="155"/>
      <c r="AD62" s="16"/>
      <c r="AE62" s="154"/>
      <c r="AF62" s="155"/>
      <c r="AG62" s="16"/>
      <c r="AH62" s="154"/>
      <c r="AI62" s="155"/>
      <c r="AJ62" s="16"/>
      <c r="AK62" s="154"/>
      <c r="AL62" s="155"/>
      <c r="AM62" s="16"/>
      <c r="AN62" s="154"/>
      <c r="AO62" s="155"/>
      <c r="AP62" s="16"/>
      <c r="AQ62" s="154"/>
      <c r="AR62" s="155"/>
      <c r="AS62" s="16"/>
      <c r="AT62" s="154"/>
      <c r="AU62" s="155"/>
    </row>
    <row r="63" spans="2:47" ht="18" customHeight="1" thickBot="1" x14ac:dyDescent="0.3">
      <c r="B63" s="241"/>
      <c r="C63" s="109"/>
      <c r="D63" s="97"/>
      <c r="E63" s="97"/>
      <c r="F63" s="97"/>
      <c r="G63" s="77"/>
      <c r="H63" s="183"/>
      <c r="I63" s="115">
        <f t="shared" ref="I63" si="25">(I62/J62)*100</f>
        <v>49.050795279630584</v>
      </c>
      <c r="J63" s="115"/>
      <c r="K63" s="115"/>
      <c r="L63" s="115">
        <f t="shared" ref="L63" si="26">(L62/M62)*100</f>
        <v>46.574614976101962</v>
      </c>
      <c r="M63" s="115"/>
      <c r="N63" s="115"/>
      <c r="O63" s="115" t="e">
        <f>(O62/P62)*100</f>
        <v>#DIV/0!</v>
      </c>
      <c r="P63" s="115"/>
      <c r="Q63" s="115"/>
      <c r="R63" s="115" t="e">
        <f>(R62/S62)*100</f>
        <v>#DIV/0!</v>
      </c>
      <c r="S63" s="115"/>
      <c r="T63" s="115"/>
      <c r="U63" s="115" t="e">
        <f>(U62/V62)*100</f>
        <v>#DIV/0!</v>
      </c>
      <c r="V63" s="115"/>
      <c r="W63" s="115"/>
      <c r="X63" s="115" t="e">
        <f>(X62/Y62)*100</f>
        <v>#DIV/0!</v>
      </c>
      <c r="Y63" s="115"/>
      <c r="Z63" s="115"/>
      <c r="AA63" s="115" t="e">
        <f>(AA62/AB62)*100</f>
        <v>#DIV/0!</v>
      </c>
      <c r="AB63" s="115"/>
      <c r="AC63" s="115"/>
      <c r="AD63" s="115" t="e">
        <f>(AD62/AE62)*100</f>
        <v>#DIV/0!</v>
      </c>
      <c r="AE63" s="115"/>
      <c r="AF63" s="115"/>
      <c r="AG63" s="115" t="e">
        <f>(AG62/AH62)*100</f>
        <v>#DIV/0!</v>
      </c>
      <c r="AH63" s="115"/>
      <c r="AI63" s="115"/>
      <c r="AJ63" s="115" t="e">
        <f>(AJ62/AK62)*100</f>
        <v>#DIV/0!</v>
      </c>
      <c r="AK63" s="115"/>
      <c r="AL63" s="115"/>
      <c r="AM63" s="115" t="e">
        <f>(AM62/AN62)*100</f>
        <v>#DIV/0!</v>
      </c>
      <c r="AN63" s="115"/>
      <c r="AO63" s="115"/>
      <c r="AP63" s="115" t="e">
        <f>(AP62/AQ62)*100</f>
        <v>#DIV/0!</v>
      </c>
      <c r="AQ63" s="115"/>
      <c r="AR63" s="115"/>
      <c r="AS63" s="115" t="e">
        <f>(AS62/AT62)*100</f>
        <v>#DIV/0!</v>
      </c>
      <c r="AT63" s="115"/>
      <c r="AU63" s="115"/>
    </row>
    <row r="64" spans="2:47" ht="18" customHeight="1" x14ac:dyDescent="0.25">
      <c r="B64" s="238" t="s">
        <v>96</v>
      </c>
      <c r="C64" s="109">
        <v>29</v>
      </c>
      <c r="D64" s="97" t="s">
        <v>97</v>
      </c>
      <c r="E64" s="97" t="s">
        <v>98</v>
      </c>
      <c r="F64" s="222" t="s">
        <v>351</v>
      </c>
      <c r="G64" s="71">
        <v>0.8</v>
      </c>
      <c r="H64" s="183" t="s">
        <v>38</v>
      </c>
      <c r="I64" s="16">
        <v>5500</v>
      </c>
      <c r="J64" s="154">
        <v>6200</v>
      </c>
      <c r="K64" s="155"/>
      <c r="L64" s="16">
        <v>4564</v>
      </c>
      <c r="M64" s="154">
        <v>5600</v>
      </c>
      <c r="N64" s="155"/>
      <c r="O64" s="16"/>
      <c r="P64" s="154"/>
      <c r="Q64" s="155"/>
      <c r="R64" s="16"/>
      <c r="S64" s="154"/>
      <c r="T64" s="155"/>
      <c r="U64" s="16"/>
      <c r="V64" s="154"/>
      <c r="W64" s="155"/>
      <c r="X64" s="16"/>
      <c r="Y64" s="154"/>
      <c r="Z64" s="155"/>
      <c r="AA64" s="16"/>
      <c r="AB64" s="154"/>
      <c r="AC64" s="155"/>
      <c r="AD64" s="16"/>
      <c r="AE64" s="154"/>
      <c r="AF64" s="155"/>
      <c r="AG64" s="16"/>
      <c r="AH64" s="154"/>
      <c r="AI64" s="155"/>
      <c r="AJ64" s="16"/>
      <c r="AK64" s="154"/>
      <c r="AL64" s="155"/>
      <c r="AM64" s="16"/>
      <c r="AN64" s="154"/>
      <c r="AO64" s="155"/>
      <c r="AP64" s="16"/>
      <c r="AQ64" s="154"/>
      <c r="AR64" s="155"/>
      <c r="AS64" s="16"/>
      <c r="AT64" s="154"/>
      <c r="AU64" s="155"/>
    </row>
    <row r="65" spans="2:47" ht="18" customHeight="1" x14ac:dyDescent="0.25">
      <c r="B65" s="239"/>
      <c r="C65" s="109"/>
      <c r="D65" s="97"/>
      <c r="E65" s="97"/>
      <c r="F65" s="97"/>
      <c r="G65" s="66"/>
      <c r="H65" s="183"/>
      <c r="I65" s="115">
        <f t="shared" ref="I65" si="27">(I64/J64)*100</f>
        <v>88.709677419354833</v>
      </c>
      <c r="J65" s="115"/>
      <c r="K65" s="115"/>
      <c r="L65" s="115">
        <f t="shared" ref="L65" si="28">(L64/M64)*100</f>
        <v>81.5</v>
      </c>
      <c r="M65" s="115"/>
      <c r="N65" s="115"/>
      <c r="O65" s="115" t="e">
        <f>(O64/P64)*100</f>
        <v>#DIV/0!</v>
      </c>
      <c r="P65" s="115"/>
      <c r="Q65" s="115"/>
      <c r="R65" s="115" t="e">
        <f>(R64/S64)*100</f>
        <v>#DIV/0!</v>
      </c>
      <c r="S65" s="115"/>
      <c r="T65" s="115"/>
      <c r="U65" s="115" t="e">
        <f>(U64/V64)*100</f>
        <v>#DIV/0!</v>
      </c>
      <c r="V65" s="115"/>
      <c r="W65" s="115"/>
      <c r="X65" s="115" t="e">
        <f>(X64/Y64)*100</f>
        <v>#DIV/0!</v>
      </c>
      <c r="Y65" s="115"/>
      <c r="Z65" s="115"/>
      <c r="AA65" s="115" t="e">
        <f>(AA64/AB64)*100</f>
        <v>#DIV/0!</v>
      </c>
      <c r="AB65" s="115"/>
      <c r="AC65" s="115"/>
      <c r="AD65" s="115" t="e">
        <f>(AD64/AE64)*100</f>
        <v>#DIV/0!</v>
      </c>
      <c r="AE65" s="115"/>
      <c r="AF65" s="115"/>
      <c r="AG65" s="115" t="e">
        <f>(AG64/AH64)*100</f>
        <v>#DIV/0!</v>
      </c>
      <c r="AH65" s="115"/>
      <c r="AI65" s="115"/>
      <c r="AJ65" s="115" t="e">
        <f>(AJ64/AK64)*100</f>
        <v>#DIV/0!</v>
      </c>
      <c r="AK65" s="115"/>
      <c r="AL65" s="115"/>
      <c r="AM65" s="115" t="e">
        <f>(AM64/AN64)*100</f>
        <v>#DIV/0!</v>
      </c>
      <c r="AN65" s="115"/>
      <c r="AO65" s="115"/>
      <c r="AP65" s="115" t="e">
        <f>(AP64/AQ64)*100</f>
        <v>#DIV/0!</v>
      </c>
      <c r="AQ65" s="115"/>
      <c r="AR65" s="115"/>
      <c r="AS65" s="115" t="e">
        <f>(AS64/AT64)*100</f>
        <v>#DIV/0!</v>
      </c>
      <c r="AT65" s="115"/>
      <c r="AU65" s="115"/>
    </row>
    <row r="66" spans="2:47" ht="18" customHeight="1" x14ac:dyDescent="0.25">
      <c r="B66" s="239"/>
      <c r="C66" s="109">
        <v>30</v>
      </c>
      <c r="D66" s="97" t="s">
        <v>99</v>
      </c>
      <c r="E66" s="97" t="s">
        <v>100</v>
      </c>
      <c r="F66" s="97" t="s">
        <v>352</v>
      </c>
      <c r="G66" s="77" t="s">
        <v>101</v>
      </c>
      <c r="H66" s="183" t="s">
        <v>28</v>
      </c>
      <c r="I66" s="16">
        <v>85</v>
      </c>
      <c r="J66" s="154">
        <v>905</v>
      </c>
      <c r="K66" s="155"/>
      <c r="L66" s="16">
        <v>51</v>
      </c>
      <c r="M66" s="154">
        <v>749</v>
      </c>
      <c r="N66" s="155"/>
      <c r="O66" s="16"/>
      <c r="P66" s="154"/>
      <c r="Q66" s="155"/>
      <c r="R66" s="16"/>
      <c r="S66" s="154"/>
      <c r="T66" s="155"/>
      <c r="U66" s="16"/>
      <c r="V66" s="154"/>
      <c r="W66" s="155"/>
      <c r="X66" s="16"/>
      <c r="Y66" s="154"/>
      <c r="Z66" s="155"/>
      <c r="AA66" s="16"/>
      <c r="AB66" s="154"/>
      <c r="AC66" s="155"/>
      <c r="AD66" s="16"/>
      <c r="AE66" s="154"/>
      <c r="AF66" s="155"/>
      <c r="AG66" s="16"/>
      <c r="AH66" s="154"/>
      <c r="AI66" s="155"/>
      <c r="AJ66" s="16"/>
      <c r="AK66" s="154"/>
      <c r="AL66" s="155"/>
      <c r="AM66" s="16"/>
      <c r="AN66" s="154"/>
      <c r="AO66" s="155"/>
      <c r="AP66" s="16"/>
      <c r="AQ66" s="154"/>
      <c r="AR66" s="155"/>
      <c r="AS66" s="16"/>
      <c r="AT66" s="154"/>
      <c r="AU66" s="155"/>
    </row>
    <row r="67" spans="2:47" ht="18" customHeight="1" x14ac:dyDescent="0.25">
      <c r="B67" s="239"/>
      <c r="C67" s="109"/>
      <c r="D67" s="97"/>
      <c r="E67" s="97"/>
      <c r="F67" s="97"/>
      <c r="G67" s="77"/>
      <c r="H67" s="183"/>
      <c r="I67" s="115">
        <f t="shared" ref="I67" si="29">(I66/J66)*100</f>
        <v>9.3922651933701662</v>
      </c>
      <c r="J67" s="115"/>
      <c r="K67" s="115"/>
      <c r="L67" s="115">
        <f t="shared" ref="L67" si="30">(L66/M66)*100</f>
        <v>6.8090787716955941</v>
      </c>
      <c r="M67" s="115"/>
      <c r="N67" s="115"/>
      <c r="O67" s="115" t="e">
        <f>(O66/P66)*100</f>
        <v>#DIV/0!</v>
      </c>
      <c r="P67" s="115"/>
      <c r="Q67" s="115"/>
      <c r="R67" s="115" t="e">
        <f>(R66/S66)*100</f>
        <v>#DIV/0!</v>
      </c>
      <c r="S67" s="115"/>
      <c r="T67" s="115"/>
      <c r="U67" s="115" t="e">
        <f>(U66/V66)*100</f>
        <v>#DIV/0!</v>
      </c>
      <c r="V67" s="115"/>
      <c r="W67" s="115"/>
      <c r="X67" s="115" t="e">
        <f>(X66/Y66)*100</f>
        <v>#DIV/0!</v>
      </c>
      <c r="Y67" s="115"/>
      <c r="Z67" s="115"/>
      <c r="AA67" s="115" t="e">
        <f>(AA66/AB66)*100</f>
        <v>#DIV/0!</v>
      </c>
      <c r="AB67" s="115"/>
      <c r="AC67" s="115"/>
      <c r="AD67" s="115" t="e">
        <f>(AD66/AE66)*100</f>
        <v>#DIV/0!</v>
      </c>
      <c r="AE67" s="115"/>
      <c r="AF67" s="115"/>
      <c r="AG67" s="115" t="e">
        <f>(AG66/AH66)*100</f>
        <v>#DIV/0!</v>
      </c>
      <c r="AH67" s="115"/>
      <c r="AI67" s="115"/>
      <c r="AJ67" s="115" t="e">
        <f>(AJ66/AK66)*100</f>
        <v>#DIV/0!</v>
      </c>
      <c r="AK67" s="115"/>
      <c r="AL67" s="115"/>
      <c r="AM67" s="115" t="e">
        <f>(AM66/AN66)*100</f>
        <v>#DIV/0!</v>
      </c>
      <c r="AN67" s="115"/>
      <c r="AO67" s="115"/>
      <c r="AP67" s="115" t="e">
        <f>(AP66/AQ66)*100</f>
        <v>#DIV/0!</v>
      </c>
      <c r="AQ67" s="115"/>
      <c r="AR67" s="115"/>
      <c r="AS67" s="115" t="e">
        <f>(AS66/AT66)*100</f>
        <v>#DIV/0!</v>
      </c>
      <c r="AT67" s="115"/>
      <c r="AU67" s="115"/>
    </row>
    <row r="68" spans="2:47" ht="18" customHeight="1" x14ac:dyDescent="0.25">
      <c r="B68" s="239"/>
      <c r="C68" s="109">
        <v>31</v>
      </c>
      <c r="D68" s="97" t="s">
        <v>102</v>
      </c>
      <c r="E68" s="97" t="s">
        <v>103</v>
      </c>
      <c r="F68" s="97" t="s">
        <v>353</v>
      </c>
      <c r="G68" s="110" t="s">
        <v>104</v>
      </c>
      <c r="H68" s="183" t="s">
        <v>38</v>
      </c>
      <c r="I68" s="21">
        <v>58</v>
      </c>
      <c r="J68" s="295">
        <v>905</v>
      </c>
      <c r="K68" s="297"/>
      <c r="L68" s="21">
        <v>33</v>
      </c>
      <c r="M68" s="295">
        <v>749</v>
      </c>
      <c r="N68" s="297"/>
      <c r="O68" s="16"/>
      <c r="P68" s="154"/>
      <c r="Q68" s="155"/>
      <c r="R68" s="16"/>
      <c r="S68" s="154"/>
      <c r="T68" s="155"/>
      <c r="U68" s="16"/>
      <c r="V68" s="154"/>
      <c r="W68" s="155"/>
      <c r="X68" s="16"/>
      <c r="Y68" s="154"/>
      <c r="Z68" s="155"/>
      <c r="AA68" s="16"/>
      <c r="AB68" s="154"/>
      <c r="AC68" s="155"/>
      <c r="AD68" s="16"/>
      <c r="AE68" s="154"/>
      <c r="AF68" s="155"/>
      <c r="AG68" s="16"/>
      <c r="AH68" s="154"/>
      <c r="AI68" s="155"/>
      <c r="AJ68" s="16"/>
      <c r="AK68" s="154"/>
      <c r="AL68" s="155"/>
      <c r="AM68" s="16"/>
      <c r="AN68" s="154"/>
      <c r="AO68" s="155"/>
      <c r="AP68" s="16"/>
      <c r="AQ68" s="154"/>
      <c r="AR68" s="155"/>
      <c r="AS68" s="16"/>
      <c r="AT68" s="154"/>
      <c r="AU68" s="155"/>
    </row>
    <row r="69" spans="2:47" ht="18" customHeight="1" x14ac:dyDescent="0.25">
      <c r="B69" s="239"/>
      <c r="C69" s="109"/>
      <c r="D69" s="97"/>
      <c r="E69" s="97"/>
      <c r="F69" s="97"/>
      <c r="G69" s="110"/>
      <c r="H69" s="183"/>
      <c r="I69" s="298">
        <f>(I68/J68)*100</f>
        <v>6.4088397790055245</v>
      </c>
      <c r="J69" s="298"/>
      <c r="K69" s="298"/>
      <c r="L69" s="298">
        <f>(L68/M68)*100</f>
        <v>4.4058744993324437</v>
      </c>
      <c r="M69" s="298"/>
      <c r="N69" s="298"/>
      <c r="O69" s="115" t="e">
        <f>(O68/P68)*100</f>
        <v>#DIV/0!</v>
      </c>
      <c r="P69" s="115"/>
      <c r="Q69" s="115"/>
      <c r="R69" s="115" t="e">
        <f>(R68/S68)*100</f>
        <v>#DIV/0!</v>
      </c>
      <c r="S69" s="115"/>
      <c r="T69" s="115"/>
      <c r="U69" s="115" t="e">
        <f>(U68/V68)*100</f>
        <v>#DIV/0!</v>
      </c>
      <c r="V69" s="115"/>
      <c r="W69" s="115"/>
      <c r="X69" s="115" t="e">
        <f>(X68/Y68)*100</f>
        <v>#DIV/0!</v>
      </c>
      <c r="Y69" s="115"/>
      <c r="Z69" s="115"/>
      <c r="AA69" s="115" t="e">
        <f>(AA68/AB68)*100</f>
        <v>#DIV/0!</v>
      </c>
      <c r="AB69" s="115"/>
      <c r="AC69" s="115"/>
      <c r="AD69" s="115" t="e">
        <f>(AD68/AE68)*100</f>
        <v>#DIV/0!</v>
      </c>
      <c r="AE69" s="115"/>
      <c r="AF69" s="115"/>
      <c r="AG69" s="115" t="e">
        <f>(AG68/AH68)*100</f>
        <v>#DIV/0!</v>
      </c>
      <c r="AH69" s="115"/>
      <c r="AI69" s="115"/>
      <c r="AJ69" s="115" t="e">
        <f>(AJ68/AK68)*100</f>
        <v>#DIV/0!</v>
      </c>
      <c r="AK69" s="115"/>
      <c r="AL69" s="115"/>
      <c r="AM69" s="115" t="e">
        <f>(AM68/AN68)*100</f>
        <v>#DIV/0!</v>
      </c>
      <c r="AN69" s="115"/>
      <c r="AO69" s="115"/>
      <c r="AP69" s="115" t="e">
        <f>(AP68/AQ68)*100</f>
        <v>#DIV/0!</v>
      </c>
      <c r="AQ69" s="115"/>
      <c r="AR69" s="115"/>
      <c r="AS69" s="115" t="e">
        <f>(AS68/AT68)*100</f>
        <v>#DIV/0!</v>
      </c>
      <c r="AT69" s="115"/>
      <c r="AU69" s="115"/>
    </row>
    <row r="70" spans="2:47" ht="18" customHeight="1" x14ac:dyDescent="0.25">
      <c r="B70" s="239"/>
      <c r="C70" s="109">
        <v>32</v>
      </c>
      <c r="D70" s="97" t="s">
        <v>105</v>
      </c>
      <c r="E70" s="97" t="s">
        <v>106</v>
      </c>
      <c r="F70" s="97" t="s">
        <v>354</v>
      </c>
      <c r="G70" s="111">
        <v>7</v>
      </c>
      <c r="H70" s="183" t="s">
        <v>38</v>
      </c>
      <c r="I70" s="21">
        <v>5535</v>
      </c>
      <c r="J70" s="299">
        <v>905</v>
      </c>
      <c r="K70" s="299"/>
      <c r="L70" s="21">
        <v>4287</v>
      </c>
      <c r="M70" s="299">
        <v>749</v>
      </c>
      <c r="N70" s="299"/>
      <c r="O70" s="16"/>
      <c r="P70" s="154"/>
      <c r="Q70" s="155"/>
      <c r="R70" s="16"/>
      <c r="S70" s="154"/>
      <c r="T70" s="155"/>
      <c r="U70" s="16"/>
      <c r="V70" s="154"/>
      <c r="W70" s="155"/>
      <c r="X70" s="16"/>
      <c r="Y70" s="154"/>
      <c r="Z70" s="155"/>
      <c r="AA70" s="16"/>
      <c r="AB70" s="154"/>
      <c r="AC70" s="155"/>
      <c r="AD70" s="16"/>
      <c r="AE70" s="154"/>
      <c r="AF70" s="155"/>
      <c r="AG70" s="16"/>
      <c r="AH70" s="154"/>
      <c r="AI70" s="155"/>
      <c r="AJ70" s="16"/>
      <c r="AK70" s="154"/>
      <c r="AL70" s="155"/>
      <c r="AM70" s="16"/>
      <c r="AN70" s="154"/>
      <c r="AO70" s="155"/>
      <c r="AP70" s="16"/>
      <c r="AQ70" s="154"/>
      <c r="AR70" s="155"/>
      <c r="AS70" s="16"/>
      <c r="AT70" s="154"/>
      <c r="AU70" s="155"/>
    </row>
    <row r="71" spans="2:47" ht="18" customHeight="1" x14ac:dyDescent="0.25">
      <c r="B71" s="239"/>
      <c r="C71" s="109"/>
      <c r="D71" s="97"/>
      <c r="E71" s="97"/>
      <c r="F71" s="97"/>
      <c r="G71" s="111"/>
      <c r="H71" s="183"/>
      <c r="I71" s="298">
        <f>(I70/J70)*100</f>
        <v>611.60220994475139</v>
      </c>
      <c r="J71" s="298"/>
      <c r="K71" s="298"/>
      <c r="L71" s="298">
        <f>(L70/M70)*100</f>
        <v>572.36315086782372</v>
      </c>
      <c r="M71" s="298"/>
      <c r="N71" s="298"/>
      <c r="O71" s="115" t="e">
        <f>(O70/P70)</f>
        <v>#DIV/0!</v>
      </c>
      <c r="P71" s="115"/>
      <c r="Q71" s="115"/>
      <c r="R71" s="115" t="e">
        <f>(R70/S70)</f>
        <v>#DIV/0!</v>
      </c>
      <c r="S71" s="115"/>
      <c r="T71" s="115"/>
      <c r="U71" s="115" t="e">
        <f>(U70/V70)</f>
        <v>#DIV/0!</v>
      </c>
      <c r="V71" s="115"/>
      <c r="W71" s="115"/>
      <c r="X71" s="115" t="e">
        <f>(X70/Y70)</f>
        <v>#DIV/0!</v>
      </c>
      <c r="Y71" s="115"/>
      <c r="Z71" s="115"/>
      <c r="AA71" s="115" t="e">
        <f>(AA70/AB70)</f>
        <v>#DIV/0!</v>
      </c>
      <c r="AB71" s="115"/>
      <c r="AC71" s="115"/>
      <c r="AD71" s="115" t="e">
        <f>(AD70/AE70)</f>
        <v>#DIV/0!</v>
      </c>
      <c r="AE71" s="115"/>
      <c r="AF71" s="115"/>
      <c r="AG71" s="115" t="e">
        <f>(AG70/AH70)</f>
        <v>#DIV/0!</v>
      </c>
      <c r="AH71" s="115"/>
      <c r="AI71" s="115"/>
      <c r="AJ71" s="115" t="e">
        <f>(AJ70/AK70)</f>
        <v>#DIV/0!</v>
      </c>
      <c r="AK71" s="115"/>
      <c r="AL71" s="115"/>
      <c r="AM71" s="115" t="e">
        <f>(AM70/AN70)</f>
        <v>#DIV/0!</v>
      </c>
      <c r="AN71" s="115"/>
      <c r="AO71" s="115"/>
      <c r="AP71" s="115" t="e">
        <f>(AP70/AQ70)</f>
        <v>#DIV/0!</v>
      </c>
      <c r="AQ71" s="115"/>
      <c r="AR71" s="115"/>
      <c r="AS71" s="115" t="e">
        <f>(AS70/AT70)</f>
        <v>#DIV/0!</v>
      </c>
      <c r="AT71" s="115"/>
      <c r="AU71" s="115"/>
    </row>
    <row r="72" spans="2:47" ht="18" customHeight="1" x14ac:dyDescent="0.25">
      <c r="B72" s="239"/>
      <c r="C72" s="109">
        <v>33</v>
      </c>
      <c r="D72" s="97" t="s">
        <v>303</v>
      </c>
      <c r="E72" s="97" t="s">
        <v>108</v>
      </c>
      <c r="F72" s="97" t="s">
        <v>355</v>
      </c>
      <c r="G72" s="79">
        <v>0.5</v>
      </c>
      <c r="H72" s="183" t="s">
        <v>28</v>
      </c>
      <c r="I72" s="21">
        <v>785</v>
      </c>
      <c r="J72" s="299">
        <v>905</v>
      </c>
      <c r="K72" s="299"/>
      <c r="L72" s="21">
        <v>608</v>
      </c>
      <c r="M72" s="299">
        <v>749</v>
      </c>
      <c r="N72" s="299"/>
      <c r="O72" s="16"/>
      <c r="P72" s="154"/>
      <c r="Q72" s="155"/>
      <c r="R72" s="16"/>
      <c r="S72" s="154"/>
      <c r="T72" s="155"/>
      <c r="U72" s="16"/>
      <c r="V72" s="154"/>
      <c r="W72" s="155"/>
      <c r="X72" s="16"/>
      <c r="Y72" s="154"/>
      <c r="Z72" s="155"/>
      <c r="AA72" s="16"/>
      <c r="AB72" s="154"/>
      <c r="AC72" s="155"/>
      <c r="AD72" s="16"/>
      <c r="AE72" s="154"/>
      <c r="AF72" s="155"/>
      <c r="AG72" s="16"/>
      <c r="AH72" s="154"/>
      <c r="AI72" s="155"/>
      <c r="AJ72" s="16"/>
      <c r="AK72" s="154"/>
      <c r="AL72" s="155"/>
      <c r="AM72" s="16"/>
      <c r="AN72" s="154"/>
      <c r="AO72" s="155"/>
      <c r="AP72" s="16"/>
      <c r="AQ72" s="154"/>
      <c r="AR72" s="155"/>
      <c r="AS72" s="16"/>
      <c r="AT72" s="154"/>
      <c r="AU72" s="155"/>
    </row>
    <row r="73" spans="2:47" ht="18" customHeight="1" x14ac:dyDescent="0.25">
      <c r="B73" s="239"/>
      <c r="C73" s="109"/>
      <c r="D73" s="97"/>
      <c r="E73" s="97"/>
      <c r="F73" s="97"/>
      <c r="G73" s="77"/>
      <c r="H73" s="183"/>
      <c r="I73" s="298">
        <f>(I72/J72)*100</f>
        <v>86.740331491712709</v>
      </c>
      <c r="J73" s="298"/>
      <c r="K73" s="298"/>
      <c r="L73" s="298">
        <f>(L72/M72)*100</f>
        <v>81.174899866488644</v>
      </c>
      <c r="M73" s="298"/>
      <c r="N73" s="298"/>
      <c r="O73" s="115" t="e">
        <f>(O72/P72)*100</f>
        <v>#DIV/0!</v>
      </c>
      <c r="P73" s="115"/>
      <c r="Q73" s="115"/>
      <c r="R73" s="115" t="e">
        <f>(R72/S72)*100</f>
        <v>#DIV/0!</v>
      </c>
      <c r="S73" s="115"/>
      <c r="T73" s="115"/>
      <c r="U73" s="115" t="e">
        <f>(U72/V72)*100</f>
        <v>#DIV/0!</v>
      </c>
      <c r="V73" s="115"/>
      <c r="W73" s="115"/>
      <c r="X73" s="115" t="e">
        <f>(X72/Y72)*100</f>
        <v>#DIV/0!</v>
      </c>
      <c r="Y73" s="115"/>
      <c r="Z73" s="115"/>
      <c r="AA73" s="115" t="e">
        <f>(AA72/AB72)*100</f>
        <v>#DIV/0!</v>
      </c>
      <c r="AB73" s="115"/>
      <c r="AC73" s="115"/>
      <c r="AD73" s="115" t="e">
        <f>(AD72/AE72)*100</f>
        <v>#DIV/0!</v>
      </c>
      <c r="AE73" s="115"/>
      <c r="AF73" s="115"/>
      <c r="AG73" s="115" t="e">
        <f>(AG72/AH72)*100</f>
        <v>#DIV/0!</v>
      </c>
      <c r="AH73" s="115"/>
      <c r="AI73" s="115"/>
      <c r="AJ73" s="115" t="e">
        <f>(AJ72/AK72)*100</f>
        <v>#DIV/0!</v>
      </c>
      <c r="AK73" s="115"/>
      <c r="AL73" s="115"/>
      <c r="AM73" s="115" t="e">
        <f>(AM72/AN72)*100</f>
        <v>#DIV/0!</v>
      </c>
      <c r="AN73" s="115"/>
      <c r="AO73" s="115"/>
      <c r="AP73" s="115" t="e">
        <f>(AP72/AQ72)*100</f>
        <v>#DIV/0!</v>
      </c>
      <c r="AQ73" s="115"/>
      <c r="AR73" s="115"/>
      <c r="AS73" s="115" t="e">
        <f>(AS72/AT72)*100</f>
        <v>#DIV/0!</v>
      </c>
      <c r="AT73" s="115"/>
      <c r="AU73" s="115"/>
    </row>
    <row r="74" spans="2:47" ht="18" customHeight="1" x14ac:dyDescent="0.25">
      <c r="B74" s="239"/>
      <c r="C74" s="109">
        <v>34</v>
      </c>
      <c r="D74" s="97" t="s">
        <v>304</v>
      </c>
      <c r="E74" s="97" t="s">
        <v>110</v>
      </c>
      <c r="F74" s="97" t="s">
        <v>356</v>
      </c>
      <c r="G74" s="79">
        <v>0.1</v>
      </c>
      <c r="H74" s="183" t="s">
        <v>28</v>
      </c>
      <c r="I74" s="21">
        <v>120</v>
      </c>
      <c r="J74" s="299">
        <v>905</v>
      </c>
      <c r="K74" s="299"/>
      <c r="L74" s="21">
        <v>141</v>
      </c>
      <c r="M74" s="299">
        <v>749</v>
      </c>
      <c r="N74" s="299"/>
      <c r="O74" s="16"/>
      <c r="P74" s="154"/>
      <c r="Q74" s="155"/>
      <c r="R74" s="16"/>
      <c r="S74" s="154"/>
      <c r="T74" s="155"/>
      <c r="U74" s="16"/>
      <c r="V74" s="154"/>
      <c r="W74" s="155"/>
      <c r="X74" s="16"/>
      <c r="Y74" s="154"/>
      <c r="Z74" s="155"/>
      <c r="AA74" s="16"/>
      <c r="AB74" s="154"/>
      <c r="AC74" s="155"/>
      <c r="AD74" s="16"/>
      <c r="AE74" s="154"/>
      <c r="AF74" s="155"/>
      <c r="AG74" s="16"/>
      <c r="AH74" s="154"/>
      <c r="AI74" s="155"/>
      <c r="AJ74" s="16"/>
      <c r="AK74" s="154"/>
      <c r="AL74" s="155"/>
      <c r="AM74" s="16"/>
      <c r="AN74" s="154"/>
      <c r="AO74" s="155"/>
      <c r="AP74" s="16"/>
      <c r="AQ74" s="154"/>
      <c r="AR74" s="155"/>
      <c r="AS74" s="16"/>
      <c r="AT74" s="154"/>
      <c r="AU74" s="155"/>
    </row>
    <row r="75" spans="2:47" ht="18" customHeight="1" x14ac:dyDescent="0.25">
      <c r="B75" s="239"/>
      <c r="C75" s="109"/>
      <c r="D75" s="97"/>
      <c r="E75" s="97"/>
      <c r="F75" s="97"/>
      <c r="G75" s="77"/>
      <c r="H75" s="183"/>
      <c r="I75" s="298">
        <f>(I74/J74)</f>
        <v>0.13259668508287292</v>
      </c>
      <c r="J75" s="298"/>
      <c r="K75" s="298"/>
      <c r="L75" s="298">
        <f>(L74/M74)</f>
        <v>0.18825100133511349</v>
      </c>
      <c r="M75" s="298"/>
      <c r="N75" s="298"/>
      <c r="O75" s="115" t="e">
        <f>(O74/P74)*100</f>
        <v>#DIV/0!</v>
      </c>
      <c r="P75" s="115"/>
      <c r="Q75" s="115"/>
      <c r="R75" s="115" t="e">
        <f>(R74/S74)*100</f>
        <v>#DIV/0!</v>
      </c>
      <c r="S75" s="115"/>
      <c r="T75" s="115"/>
      <c r="U75" s="115" t="e">
        <f>(U74/V74)*100</f>
        <v>#DIV/0!</v>
      </c>
      <c r="V75" s="115"/>
      <c r="W75" s="115"/>
      <c r="X75" s="115" t="e">
        <f>(X74/Y74)*100</f>
        <v>#DIV/0!</v>
      </c>
      <c r="Y75" s="115"/>
      <c r="Z75" s="115"/>
      <c r="AA75" s="115" t="e">
        <f>(AA74/AB74)*100</f>
        <v>#DIV/0!</v>
      </c>
      <c r="AB75" s="115"/>
      <c r="AC75" s="115"/>
      <c r="AD75" s="115" t="e">
        <f>(AD74/AE74)*100</f>
        <v>#DIV/0!</v>
      </c>
      <c r="AE75" s="115"/>
      <c r="AF75" s="115"/>
      <c r="AG75" s="115" t="e">
        <f>(AG74/AH74)*100</f>
        <v>#DIV/0!</v>
      </c>
      <c r="AH75" s="115"/>
      <c r="AI75" s="115"/>
      <c r="AJ75" s="115" t="e">
        <f>(AJ74/AK74)*100</f>
        <v>#DIV/0!</v>
      </c>
      <c r="AK75" s="115"/>
      <c r="AL75" s="115"/>
      <c r="AM75" s="115" t="e">
        <f>(AM74/AN74)*100</f>
        <v>#DIV/0!</v>
      </c>
      <c r="AN75" s="115"/>
      <c r="AO75" s="115"/>
      <c r="AP75" s="115" t="e">
        <f>(AP74/AQ74)*100</f>
        <v>#DIV/0!</v>
      </c>
      <c r="AQ75" s="115"/>
      <c r="AR75" s="115"/>
      <c r="AS75" s="115" t="e">
        <f>(AS74/AT74)*100</f>
        <v>#DIV/0!</v>
      </c>
      <c r="AT75" s="115"/>
      <c r="AU75" s="115"/>
    </row>
    <row r="76" spans="2:47" ht="18" customHeight="1" x14ac:dyDescent="0.25">
      <c r="B76" s="239"/>
      <c r="C76" s="109">
        <v>35</v>
      </c>
      <c r="D76" s="97" t="s">
        <v>111</v>
      </c>
      <c r="E76" s="97" t="s">
        <v>112</v>
      </c>
      <c r="F76" s="97" t="s">
        <v>357</v>
      </c>
      <c r="G76" s="110" t="s">
        <v>113</v>
      </c>
      <c r="H76" s="183" t="s">
        <v>38</v>
      </c>
      <c r="I76" s="21">
        <v>905</v>
      </c>
      <c r="J76" s="299">
        <v>200</v>
      </c>
      <c r="K76" s="299"/>
      <c r="L76" s="21">
        <v>749</v>
      </c>
      <c r="M76" s="299">
        <v>200</v>
      </c>
      <c r="N76" s="299"/>
      <c r="O76" s="16"/>
      <c r="P76" s="154"/>
      <c r="Q76" s="155"/>
      <c r="R76" s="16"/>
      <c r="S76" s="154"/>
      <c r="T76" s="155"/>
      <c r="U76" s="16"/>
      <c r="V76" s="154"/>
      <c r="W76" s="155"/>
      <c r="X76" s="16"/>
      <c r="Y76" s="154"/>
      <c r="Z76" s="155"/>
      <c r="AA76" s="16"/>
      <c r="AB76" s="154"/>
      <c r="AC76" s="155"/>
      <c r="AD76" s="16"/>
      <c r="AE76" s="154"/>
      <c r="AF76" s="155"/>
      <c r="AG76" s="16"/>
      <c r="AH76" s="154"/>
      <c r="AI76" s="155"/>
      <c r="AJ76" s="16"/>
      <c r="AK76" s="154"/>
      <c r="AL76" s="155"/>
      <c r="AM76" s="16"/>
      <c r="AN76" s="154"/>
      <c r="AO76" s="155"/>
      <c r="AP76" s="16"/>
      <c r="AQ76" s="154"/>
      <c r="AR76" s="155"/>
      <c r="AS76" s="16"/>
      <c r="AT76" s="154"/>
      <c r="AU76" s="155"/>
    </row>
    <row r="77" spans="2:47" ht="26.25" customHeight="1" x14ac:dyDescent="0.25">
      <c r="B77" s="239"/>
      <c r="C77" s="109"/>
      <c r="D77" s="97"/>
      <c r="E77" s="97"/>
      <c r="F77" s="97"/>
      <c r="G77" s="110"/>
      <c r="H77" s="183"/>
      <c r="I77" s="298">
        <f>(I76/J76)*10</f>
        <v>45.25</v>
      </c>
      <c r="J77" s="298"/>
      <c r="K77" s="298"/>
      <c r="L77" s="298">
        <f>(L76/M76)*10</f>
        <v>37.450000000000003</v>
      </c>
      <c r="M77" s="298"/>
      <c r="N77" s="298"/>
      <c r="O77" s="115" t="e">
        <f t="shared" ref="O77" si="31">(O76/P76)</f>
        <v>#DIV/0!</v>
      </c>
      <c r="P77" s="115"/>
      <c r="Q77" s="115"/>
      <c r="R77" s="115" t="e">
        <f t="shared" ref="R77" si="32">(R76/S76)</f>
        <v>#DIV/0!</v>
      </c>
      <c r="S77" s="115"/>
      <c r="T77" s="115"/>
      <c r="U77" s="115" t="e">
        <f t="shared" ref="U77" si="33">(U76/V76)</f>
        <v>#DIV/0!</v>
      </c>
      <c r="V77" s="115"/>
      <c r="W77" s="115"/>
      <c r="X77" s="115" t="e">
        <f t="shared" ref="X77" si="34">(X76/Y76)</f>
        <v>#DIV/0!</v>
      </c>
      <c r="Y77" s="115"/>
      <c r="Z77" s="115"/>
      <c r="AA77" s="115" t="e">
        <f t="shared" ref="AA77" si="35">(AA76/AB76)</f>
        <v>#DIV/0!</v>
      </c>
      <c r="AB77" s="115"/>
      <c r="AC77" s="115"/>
      <c r="AD77" s="115" t="e">
        <f t="shared" ref="AD77" si="36">(AD76/AE76)</f>
        <v>#DIV/0!</v>
      </c>
      <c r="AE77" s="115"/>
      <c r="AF77" s="115"/>
      <c r="AG77" s="115" t="e">
        <f t="shared" ref="AG77" si="37">(AG76/AH76)</f>
        <v>#DIV/0!</v>
      </c>
      <c r="AH77" s="115"/>
      <c r="AI77" s="115"/>
      <c r="AJ77" s="115" t="e">
        <f t="shared" ref="AJ77" si="38">(AJ76/AK76)</f>
        <v>#DIV/0!</v>
      </c>
      <c r="AK77" s="115"/>
      <c r="AL77" s="115"/>
      <c r="AM77" s="115" t="e">
        <f t="shared" ref="AM77" si="39">(AM76/AN76)</f>
        <v>#DIV/0!</v>
      </c>
      <c r="AN77" s="115"/>
      <c r="AO77" s="115"/>
      <c r="AP77" s="115" t="e">
        <f t="shared" ref="AP77" si="40">(AP76/AQ76)</f>
        <v>#DIV/0!</v>
      </c>
      <c r="AQ77" s="115"/>
      <c r="AR77" s="115"/>
      <c r="AS77" s="115" t="e">
        <f t="shared" ref="AS77" si="41">(AS76/AT76)</f>
        <v>#DIV/0!</v>
      </c>
      <c r="AT77" s="115"/>
      <c r="AU77" s="115"/>
    </row>
    <row r="78" spans="2:47" ht="18" customHeight="1" x14ac:dyDescent="0.25">
      <c r="B78" s="239"/>
      <c r="C78" s="109">
        <v>36</v>
      </c>
      <c r="D78" s="97" t="s">
        <v>114</v>
      </c>
      <c r="E78" s="97" t="s">
        <v>115</v>
      </c>
      <c r="F78" s="230" t="s">
        <v>358</v>
      </c>
      <c r="G78" s="77" t="s">
        <v>116</v>
      </c>
      <c r="H78" s="183" t="s">
        <v>38</v>
      </c>
      <c r="I78" s="16">
        <v>11.29</v>
      </c>
      <c r="J78" s="16">
        <v>6.11</v>
      </c>
      <c r="K78" s="15">
        <v>88.7</v>
      </c>
      <c r="L78" s="16">
        <v>18.5</v>
      </c>
      <c r="M78" s="16">
        <v>5.72</v>
      </c>
      <c r="N78" s="16">
        <v>81.5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39"/>
      <c r="C79" s="109"/>
      <c r="D79" s="97"/>
      <c r="E79" s="97"/>
      <c r="F79" s="230"/>
      <c r="G79" s="77"/>
      <c r="H79" s="183"/>
      <c r="I79" s="115">
        <f>(I78*J78)/K78</f>
        <v>0.77769898534385562</v>
      </c>
      <c r="J79" s="115"/>
      <c r="K79" s="115"/>
      <c r="L79" s="115">
        <f>(L78*M78)/N78</f>
        <v>1.29840490797546</v>
      </c>
      <c r="M79" s="115"/>
      <c r="N79" s="115"/>
      <c r="O79" s="115" t="e">
        <f>(O78*P78)/Q78</f>
        <v>#DIV/0!</v>
      </c>
      <c r="P79" s="115"/>
      <c r="Q79" s="115"/>
      <c r="R79" s="115" t="e">
        <f>(R78*S78)/T78</f>
        <v>#DIV/0!</v>
      </c>
      <c r="S79" s="115"/>
      <c r="T79" s="115"/>
      <c r="U79" s="115" t="e">
        <f>(U78*V78)/W78</f>
        <v>#DIV/0!</v>
      </c>
      <c r="V79" s="115"/>
      <c r="W79" s="115"/>
      <c r="X79" s="115" t="e">
        <f>(X78*Y78)/Z78</f>
        <v>#DIV/0!</v>
      </c>
      <c r="Y79" s="115"/>
      <c r="Z79" s="115"/>
      <c r="AA79" s="115" t="e">
        <f>(AA78*AB78)/AC78</f>
        <v>#DIV/0!</v>
      </c>
      <c r="AB79" s="115"/>
      <c r="AC79" s="115"/>
      <c r="AD79" s="115" t="e">
        <f>(AD78*AE78)/AF78</f>
        <v>#DIV/0!</v>
      </c>
      <c r="AE79" s="115"/>
      <c r="AF79" s="115"/>
      <c r="AG79" s="115" t="e">
        <f>(AG78*AH78)/AI78</f>
        <v>#DIV/0!</v>
      </c>
      <c r="AH79" s="115"/>
      <c r="AI79" s="115"/>
      <c r="AJ79" s="115" t="e">
        <f>(AJ78*AK78)/AL78</f>
        <v>#DIV/0!</v>
      </c>
      <c r="AK79" s="115"/>
      <c r="AL79" s="115"/>
      <c r="AM79" s="115" t="e">
        <f>(AM78*AN78)/AO78</f>
        <v>#DIV/0!</v>
      </c>
      <c r="AN79" s="115"/>
      <c r="AO79" s="115"/>
      <c r="AP79" s="115" t="e">
        <f>(AP78*AQ78)/AR78</f>
        <v>#DIV/0!</v>
      </c>
      <c r="AQ79" s="115"/>
      <c r="AR79" s="115"/>
      <c r="AS79" s="115" t="e">
        <f>(AS78*AT78)/AU78</f>
        <v>#DIV/0!</v>
      </c>
      <c r="AT79" s="115"/>
      <c r="AU79" s="115"/>
    </row>
    <row r="80" spans="2:47" ht="18" customHeight="1" x14ac:dyDescent="0.25">
      <c r="B80" s="239"/>
      <c r="C80" s="109">
        <v>37</v>
      </c>
      <c r="D80" s="103" t="s">
        <v>117</v>
      </c>
      <c r="E80" s="103" t="s">
        <v>118</v>
      </c>
      <c r="F80" s="103" t="s">
        <v>359</v>
      </c>
      <c r="G80" s="106"/>
      <c r="H80" s="214" t="s">
        <v>38</v>
      </c>
      <c r="I80" s="21">
        <v>435</v>
      </c>
      <c r="J80" s="295">
        <v>905</v>
      </c>
      <c r="K80" s="297"/>
      <c r="L80" s="21">
        <v>442</v>
      </c>
      <c r="M80" s="295">
        <v>749</v>
      </c>
      <c r="N80" s="297"/>
      <c r="O80" s="16"/>
      <c r="P80" s="154"/>
      <c r="Q80" s="155"/>
      <c r="R80" s="16"/>
      <c r="S80" s="154"/>
      <c r="T80" s="155"/>
      <c r="U80" s="16"/>
      <c r="V80" s="154"/>
      <c r="W80" s="155"/>
      <c r="X80" s="16"/>
      <c r="Y80" s="154"/>
      <c r="Z80" s="155"/>
      <c r="AA80" s="16"/>
      <c r="AB80" s="154"/>
      <c r="AC80" s="155"/>
      <c r="AD80" s="16"/>
      <c r="AE80" s="154"/>
      <c r="AF80" s="155"/>
      <c r="AG80" s="16"/>
      <c r="AH80" s="154"/>
      <c r="AI80" s="155"/>
      <c r="AJ80" s="16"/>
      <c r="AK80" s="154"/>
      <c r="AL80" s="155"/>
      <c r="AM80" s="16"/>
      <c r="AN80" s="154"/>
      <c r="AO80" s="155"/>
      <c r="AP80" s="16"/>
      <c r="AQ80" s="154"/>
      <c r="AR80" s="155"/>
      <c r="AS80" s="16"/>
      <c r="AT80" s="154"/>
      <c r="AU80" s="155"/>
    </row>
    <row r="81" spans="2:47" ht="18" customHeight="1" thickBot="1" x14ac:dyDescent="0.3">
      <c r="B81" s="239"/>
      <c r="C81" s="109"/>
      <c r="D81" s="103"/>
      <c r="E81" s="103"/>
      <c r="F81" s="103"/>
      <c r="G81" s="106"/>
      <c r="H81" s="214"/>
      <c r="I81" s="298">
        <f>(I80/J80)*10</f>
        <v>4.806629834254144</v>
      </c>
      <c r="J81" s="298"/>
      <c r="K81" s="298"/>
      <c r="L81" s="298">
        <f>(L80/M80)*10</f>
        <v>5.9012016021361813</v>
      </c>
      <c r="M81" s="298"/>
      <c r="N81" s="298"/>
      <c r="O81" s="115" t="e">
        <f>(O80/P80)*100</f>
        <v>#DIV/0!</v>
      </c>
      <c r="P81" s="115"/>
      <c r="Q81" s="115"/>
      <c r="R81" s="115" t="e">
        <f>(R80/S80)*100</f>
        <v>#DIV/0!</v>
      </c>
      <c r="S81" s="115"/>
      <c r="T81" s="115"/>
      <c r="U81" s="115" t="e">
        <f>(U80/V80)*100</f>
        <v>#DIV/0!</v>
      </c>
      <c r="V81" s="115"/>
      <c r="W81" s="115"/>
      <c r="X81" s="115" t="e">
        <f>(X80/Y80)*100</f>
        <v>#DIV/0!</v>
      </c>
      <c r="Y81" s="115"/>
      <c r="Z81" s="115"/>
      <c r="AA81" s="115" t="e">
        <f>(AA80/AB80)*100</f>
        <v>#DIV/0!</v>
      </c>
      <c r="AB81" s="115"/>
      <c r="AC81" s="115"/>
      <c r="AD81" s="115" t="e">
        <f>(AD80/AE80)*100</f>
        <v>#DIV/0!</v>
      </c>
      <c r="AE81" s="115"/>
      <c r="AF81" s="115"/>
      <c r="AG81" s="115" t="e">
        <f>(AG80/AH80)*100</f>
        <v>#DIV/0!</v>
      </c>
      <c r="AH81" s="115"/>
      <c r="AI81" s="115"/>
      <c r="AJ81" s="115" t="e">
        <f>(AJ80/AK80)*100</f>
        <v>#DIV/0!</v>
      </c>
      <c r="AK81" s="115"/>
      <c r="AL81" s="115"/>
      <c r="AM81" s="115" t="e">
        <f>(AM80/AN80)*100</f>
        <v>#DIV/0!</v>
      </c>
      <c r="AN81" s="115"/>
      <c r="AO81" s="115"/>
      <c r="AP81" s="115" t="e">
        <f>(AP80/AQ80)*100</f>
        <v>#DIV/0!</v>
      </c>
      <c r="AQ81" s="115"/>
      <c r="AR81" s="115"/>
      <c r="AS81" s="115" t="e">
        <f>(AS80/AT80)*100</f>
        <v>#DIV/0!</v>
      </c>
      <c r="AT81" s="115"/>
      <c r="AU81" s="115"/>
    </row>
    <row r="82" spans="2:47" ht="18" customHeight="1" x14ac:dyDescent="0.25">
      <c r="B82" s="235" t="s">
        <v>120</v>
      </c>
      <c r="C82" s="109">
        <v>38</v>
      </c>
      <c r="D82" s="97" t="s">
        <v>305</v>
      </c>
      <c r="E82" s="97" t="s">
        <v>282</v>
      </c>
      <c r="F82" s="222" t="s">
        <v>360</v>
      </c>
      <c r="G82" s="79">
        <v>0.85</v>
      </c>
      <c r="H82" s="183" t="s">
        <v>38</v>
      </c>
      <c r="I82" s="16">
        <v>600</v>
      </c>
      <c r="J82" s="154">
        <v>629</v>
      </c>
      <c r="K82" s="155"/>
      <c r="L82" s="16">
        <v>577</v>
      </c>
      <c r="M82" s="154">
        <v>728</v>
      </c>
      <c r="N82" s="155"/>
      <c r="O82" s="16"/>
      <c r="P82" s="154"/>
      <c r="Q82" s="155"/>
      <c r="R82" s="16"/>
      <c r="S82" s="154"/>
      <c r="T82" s="155"/>
      <c r="U82" s="16"/>
      <c r="V82" s="154"/>
      <c r="W82" s="155"/>
      <c r="X82" s="16"/>
      <c r="Y82" s="154"/>
      <c r="Z82" s="155"/>
      <c r="AA82" s="16"/>
      <c r="AB82" s="154"/>
      <c r="AC82" s="155"/>
      <c r="AD82" s="16"/>
      <c r="AE82" s="154"/>
      <c r="AF82" s="155"/>
      <c r="AG82" s="16"/>
      <c r="AH82" s="154"/>
      <c r="AI82" s="155"/>
      <c r="AJ82" s="16"/>
      <c r="AK82" s="154"/>
      <c r="AL82" s="155"/>
      <c r="AM82" s="16"/>
      <c r="AN82" s="154"/>
      <c r="AO82" s="155"/>
      <c r="AP82" s="16"/>
      <c r="AQ82" s="154"/>
      <c r="AR82" s="155"/>
      <c r="AS82" s="16"/>
      <c r="AT82" s="154"/>
      <c r="AU82" s="155"/>
    </row>
    <row r="83" spans="2:47" ht="18" customHeight="1" x14ac:dyDescent="0.25">
      <c r="B83" s="236"/>
      <c r="C83" s="109"/>
      <c r="D83" s="97"/>
      <c r="E83" s="97"/>
      <c r="F83" s="97"/>
      <c r="G83" s="77"/>
      <c r="H83" s="183"/>
      <c r="I83" s="115">
        <f>(I82/J82)*100</f>
        <v>95.389507154213035</v>
      </c>
      <c r="J83" s="115"/>
      <c r="K83" s="115"/>
      <c r="L83" s="115">
        <f>(L82/M82)*100</f>
        <v>79.258241758241752</v>
      </c>
      <c r="M83" s="115"/>
      <c r="N83" s="115"/>
      <c r="O83" s="115" t="e">
        <f>(O82/P82)*100</f>
        <v>#DIV/0!</v>
      </c>
      <c r="P83" s="115"/>
      <c r="Q83" s="115"/>
      <c r="R83" s="115" t="e">
        <f>(R82/S82)*100</f>
        <v>#DIV/0!</v>
      </c>
      <c r="S83" s="115"/>
      <c r="T83" s="115"/>
      <c r="U83" s="115" t="e">
        <f>(U82/V82)*100</f>
        <v>#DIV/0!</v>
      </c>
      <c r="V83" s="115"/>
      <c r="W83" s="115"/>
      <c r="X83" s="115" t="e">
        <f>(X82/Y82)*100</f>
        <v>#DIV/0!</v>
      </c>
      <c r="Y83" s="115"/>
      <c r="Z83" s="115"/>
      <c r="AA83" s="115" t="e">
        <f>(AA82/AB82)*100</f>
        <v>#DIV/0!</v>
      </c>
      <c r="AB83" s="115"/>
      <c r="AC83" s="115"/>
      <c r="AD83" s="115" t="e">
        <f>(AD82/AE82)*100</f>
        <v>#DIV/0!</v>
      </c>
      <c r="AE83" s="115"/>
      <c r="AF83" s="115"/>
      <c r="AG83" s="115" t="e">
        <f>(AG82/AH82)*100</f>
        <v>#DIV/0!</v>
      </c>
      <c r="AH83" s="115"/>
      <c r="AI83" s="115"/>
      <c r="AJ83" s="115" t="e">
        <f>(AJ82/AK82)*100</f>
        <v>#DIV/0!</v>
      </c>
      <c r="AK83" s="115"/>
      <c r="AL83" s="115"/>
      <c r="AM83" s="115" t="e">
        <f>(AM82/AN82)*100</f>
        <v>#DIV/0!</v>
      </c>
      <c r="AN83" s="115"/>
      <c r="AO83" s="115"/>
      <c r="AP83" s="115" t="e">
        <f>(AP82/AQ82)*100</f>
        <v>#DIV/0!</v>
      </c>
      <c r="AQ83" s="115"/>
      <c r="AR83" s="115"/>
      <c r="AS83" s="115" t="e">
        <f>(AS82/AT82)*100</f>
        <v>#DIV/0!</v>
      </c>
      <c r="AT83" s="115"/>
      <c r="AU83" s="115"/>
    </row>
    <row r="84" spans="2:47" ht="18" customHeight="1" x14ac:dyDescent="0.25">
      <c r="B84" s="236"/>
      <c r="C84" s="109">
        <v>39</v>
      </c>
      <c r="D84" s="97" t="s">
        <v>123</v>
      </c>
      <c r="E84" s="97" t="s">
        <v>124</v>
      </c>
      <c r="F84" s="97" t="s">
        <v>361</v>
      </c>
      <c r="G84" s="77">
        <v>3</v>
      </c>
      <c r="H84" s="183" t="s">
        <v>28</v>
      </c>
      <c r="I84" s="16">
        <v>600</v>
      </c>
      <c r="J84" s="16">
        <v>7</v>
      </c>
      <c r="K84" s="16">
        <v>31</v>
      </c>
      <c r="L84" s="16">
        <v>577</v>
      </c>
      <c r="M84" s="16">
        <v>7</v>
      </c>
      <c r="N84" s="16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36"/>
      <c r="C85" s="109"/>
      <c r="D85" s="97"/>
      <c r="E85" s="97"/>
      <c r="F85" s="97"/>
      <c r="G85" s="77"/>
      <c r="H85" s="183"/>
      <c r="I85" s="234">
        <f>(I84/J84)/K84</f>
        <v>2.7649769585253456</v>
      </c>
      <c r="J85" s="234"/>
      <c r="K85" s="234"/>
      <c r="L85" s="234">
        <f>(L84/M84)/N84</f>
        <v>2.943877551020408</v>
      </c>
      <c r="M85" s="234"/>
      <c r="N85" s="234"/>
      <c r="O85" s="234" t="e">
        <f>(O84/P84)/Q84</f>
        <v>#DIV/0!</v>
      </c>
      <c r="P85" s="234"/>
      <c r="Q85" s="234"/>
      <c r="R85" s="234" t="e">
        <f>(R84/S84)/T84</f>
        <v>#DIV/0!</v>
      </c>
      <c r="S85" s="234"/>
      <c r="T85" s="234"/>
      <c r="U85" s="234" t="e">
        <f>(U84/V84)/W84</f>
        <v>#DIV/0!</v>
      </c>
      <c r="V85" s="234"/>
      <c r="W85" s="234"/>
      <c r="X85" s="234" t="e">
        <f>(X84/Y84)/Z84</f>
        <v>#DIV/0!</v>
      </c>
      <c r="Y85" s="234"/>
      <c r="Z85" s="234"/>
      <c r="AA85" s="234" t="e">
        <f>(AA84/AB84)/AC84</f>
        <v>#DIV/0!</v>
      </c>
      <c r="AB85" s="234"/>
      <c r="AC85" s="234"/>
      <c r="AD85" s="234" t="e">
        <f>(AD84/AE84)/AF84</f>
        <v>#DIV/0!</v>
      </c>
      <c r="AE85" s="234"/>
      <c r="AF85" s="234"/>
      <c r="AG85" s="234" t="e">
        <f>(AG84/AH84)/AI84</f>
        <v>#DIV/0!</v>
      </c>
      <c r="AH85" s="234"/>
      <c r="AI85" s="234"/>
      <c r="AJ85" s="234" t="e">
        <f>(AJ84/AK84)/AL84</f>
        <v>#DIV/0!</v>
      </c>
      <c r="AK85" s="234"/>
      <c r="AL85" s="234"/>
      <c r="AM85" s="234" t="e">
        <f>(AM84/AN84)/AO84</f>
        <v>#DIV/0!</v>
      </c>
      <c r="AN85" s="234"/>
      <c r="AO85" s="234"/>
      <c r="AP85" s="234" t="e">
        <f>(AP84/AQ84)/AR84</f>
        <v>#DIV/0!</v>
      </c>
      <c r="AQ85" s="234"/>
      <c r="AR85" s="234"/>
      <c r="AS85" s="234" t="e">
        <f>(AS84/AT84)/AU84</f>
        <v>#DIV/0!</v>
      </c>
      <c r="AT85" s="234"/>
      <c r="AU85" s="234"/>
    </row>
    <row r="86" spans="2:47" ht="18" customHeight="1" x14ac:dyDescent="0.25">
      <c r="B86" s="236"/>
      <c r="C86" s="109">
        <v>40</v>
      </c>
      <c r="D86" s="103" t="s">
        <v>321</v>
      </c>
      <c r="E86" s="103" t="s">
        <v>283</v>
      </c>
      <c r="F86" s="237" t="s">
        <v>362</v>
      </c>
      <c r="G86" s="106"/>
      <c r="H86" s="214" t="s">
        <v>28</v>
      </c>
      <c r="I86" s="16">
        <v>77</v>
      </c>
      <c r="J86" s="154">
        <v>600</v>
      </c>
      <c r="K86" s="155"/>
      <c r="L86" s="16">
        <v>93</v>
      </c>
      <c r="M86" s="154">
        <v>577</v>
      </c>
      <c r="N86" s="155"/>
      <c r="O86" s="16"/>
      <c r="P86" s="154"/>
      <c r="Q86" s="155"/>
      <c r="R86" s="16"/>
      <c r="S86" s="154"/>
      <c r="T86" s="155"/>
      <c r="U86" s="16"/>
      <c r="V86" s="154"/>
      <c r="W86" s="155"/>
      <c r="X86" s="16"/>
      <c r="Y86" s="154"/>
      <c r="Z86" s="155"/>
      <c r="AA86" s="16"/>
      <c r="AB86" s="154"/>
      <c r="AC86" s="155"/>
      <c r="AD86" s="16"/>
      <c r="AE86" s="154"/>
      <c r="AF86" s="155"/>
      <c r="AG86" s="16"/>
      <c r="AH86" s="154"/>
      <c r="AI86" s="155"/>
      <c r="AJ86" s="16"/>
      <c r="AK86" s="154"/>
      <c r="AL86" s="155"/>
      <c r="AM86" s="16"/>
      <c r="AN86" s="154"/>
      <c r="AO86" s="155"/>
      <c r="AP86" s="16"/>
      <c r="AQ86" s="154"/>
      <c r="AR86" s="155"/>
      <c r="AS86" s="16"/>
      <c r="AT86" s="154"/>
      <c r="AU86" s="155"/>
    </row>
    <row r="87" spans="2:47" ht="18" customHeight="1" x14ac:dyDescent="0.25">
      <c r="B87" s="236"/>
      <c r="C87" s="109"/>
      <c r="D87" s="103"/>
      <c r="E87" s="103"/>
      <c r="F87" s="237"/>
      <c r="G87" s="106"/>
      <c r="H87" s="214"/>
      <c r="I87" s="115">
        <f t="shared" ref="I87" si="42">(I86/J86)*100</f>
        <v>12.833333333333332</v>
      </c>
      <c r="J87" s="115"/>
      <c r="K87" s="115"/>
      <c r="L87" s="115">
        <f t="shared" ref="L87" si="43">(L86/M86)*100</f>
        <v>16.11785095320624</v>
      </c>
      <c r="M87" s="115"/>
      <c r="N87" s="115"/>
      <c r="O87" s="115" t="e">
        <f>(O86/P86)*100</f>
        <v>#DIV/0!</v>
      </c>
      <c r="P87" s="115"/>
      <c r="Q87" s="115"/>
      <c r="R87" s="115" t="e">
        <f>(R86/S86)*100</f>
        <v>#DIV/0!</v>
      </c>
      <c r="S87" s="115"/>
      <c r="T87" s="115"/>
      <c r="U87" s="115" t="e">
        <f>(U86/V86)*100</f>
        <v>#DIV/0!</v>
      </c>
      <c r="V87" s="115"/>
      <c r="W87" s="115"/>
      <c r="X87" s="115" t="e">
        <f>(X86/Y86)*100</f>
        <v>#DIV/0!</v>
      </c>
      <c r="Y87" s="115"/>
      <c r="Z87" s="115"/>
      <c r="AA87" s="115" t="e">
        <f>(AA86/AB86)*100</f>
        <v>#DIV/0!</v>
      </c>
      <c r="AB87" s="115"/>
      <c r="AC87" s="115"/>
      <c r="AD87" s="115" t="e">
        <f>(AD86/AE86)*100</f>
        <v>#DIV/0!</v>
      </c>
      <c r="AE87" s="115"/>
      <c r="AF87" s="115"/>
      <c r="AG87" s="115" t="e">
        <f>(AG86/AH86)*100</f>
        <v>#DIV/0!</v>
      </c>
      <c r="AH87" s="115"/>
      <c r="AI87" s="115"/>
      <c r="AJ87" s="115" t="e">
        <f>(AJ86/AK86)*100</f>
        <v>#DIV/0!</v>
      </c>
      <c r="AK87" s="115"/>
      <c r="AL87" s="115"/>
      <c r="AM87" s="115" t="e">
        <f>(AM86/AN86)*100</f>
        <v>#DIV/0!</v>
      </c>
      <c r="AN87" s="115"/>
      <c r="AO87" s="115"/>
      <c r="AP87" s="115" t="e">
        <f>(AP86/AQ86)*100</f>
        <v>#DIV/0!</v>
      </c>
      <c r="AQ87" s="115"/>
      <c r="AR87" s="115"/>
      <c r="AS87" s="115" t="e">
        <f>(AS86/AT86)*100</f>
        <v>#DIV/0!</v>
      </c>
      <c r="AT87" s="115"/>
      <c r="AU87" s="115"/>
    </row>
    <row r="88" spans="2:47" ht="18" customHeight="1" x14ac:dyDescent="0.25">
      <c r="B88" s="236"/>
      <c r="C88" s="109">
        <v>41</v>
      </c>
      <c r="D88" s="97" t="s">
        <v>127</v>
      </c>
      <c r="E88" s="97" t="s">
        <v>128</v>
      </c>
      <c r="F88" s="97" t="s">
        <v>363</v>
      </c>
      <c r="G88" s="71">
        <v>0.4</v>
      </c>
      <c r="H88" s="183" t="s">
        <v>28</v>
      </c>
      <c r="I88" s="16">
        <v>523</v>
      </c>
      <c r="J88" s="154">
        <v>905</v>
      </c>
      <c r="K88" s="155"/>
      <c r="L88" s="16">
        <v>484</v>
      </c>
      <c r="M88" s="154">
        <v>749</v>
      </c>
      <c r="N88" s="155"/>
      <c r="O88" s="16"/>
      <c r="P88" s="154"/>
      <c r="Q88" s="155"/>
      <c r="R88" s="16"/>
      <c r="S88" s="154"/>
      <c r="T88" s="155"/>
      <c r="U88" s="16"/>
      <c r="V88" s="154"/>
      <c r="W88" s="155"/>
      <c r="X88" s="16"/>
      <c r="Y88" s="154"/>
      <c r="Z88" s="155"/>
      <c r="AA88" s="16"/>
      <c r="AB88" s="154"/>
      <c r="AC88" s="155"/>
      <c r="AD88" s="16"/>
      <c r="AE88" s="154"/>
      <c r="AF88" s="155"/>
      <c r="AG88" s="16"/>
      <c r="AH88" s="154"/>
      <c r="AI88" s="155"/>
      <c r="AJ88" s="16"/>
      <c r="AK88" s="154"/>
      <c r="AL88" s="155"/>
      <c r="AM88" s="16"/>
      <c r="AN88" s="154"/>
      <c r="AO88" s="155"/>
      <c r="AP88" s="16"/>
      <c r="AQ88" s="154"/>
      <c r="AR88" s="155"/>
      <c r="AS88" s="16"/>
      <c r="AT88" s="154"/>
      <c r="AU88" s="155"/>
    </row>
    <row r="89" spans="2:47" ht="18" customHeight="1" x14ac:dyDescent="0.25">
      <c r="B89" s="236"/>
      <c r="C89" s="109"/>
      <c r="D89" s="97"/>
      <c r="E89" s="97"/>
      <c r="F89" s="97"/>
      <c r="G89" s="66"/>
      <c r="H89" s="183"/>
      <c r="I89" s="115">
        <f>(I88/J88)*100</f>
        <v>57.790055248618785</v>
      </c>
      <c r="J89" s="115"/>
      <c r="K89" s="115"/>
      <c r="L89" s="115">
        <f>(L88/M88)*100</f>
        <v>64.619492656875835</v>
      </c>
      <c r="M89" s="115"/>
      <c r="N89" s="115"/>
      <c r="O89" s="115" t="e">
        <f>(O88/P88)*100</f>
        <v>#DIV/0!</v>
      </c>
      <c r="P89" s="115"/>
      <c r="Q89" s="115"/>
      <c r="R89" s="115" t="e">
        <f>(R88/S88)*100</f>
        <v>#DIV/0!</v>
      </c>
      <c r="S89" s="115"/>
      <c r="T89" s="115"/>
      <c r="U89" s="115" t="e">
        <f>(U88/V88)*100</f>
        <v>#DIV/0!</v>
      </c>
      <c r="V89" s="115"/>
      <c r="W89" s="115"/>
      <c r="X89" s="115" t="e">
        <f>(X88/Y88)*100</f>
        <v>#DIV/0!</v>
      </c>
      <c r="Y89" s="115"/>
      <c r="Z89" s="115"/>
      <c r="AA89" s="115" t="e">
        <f>(AA88/AB88)*100</f>
        <v>#DIV/0!</v>
      </c>
      <c r="AB89" s="115"/>
      <c r="AC89" s="115"/>
      <c r="AD89" s="115" t="e">
        <f>(AD88/AE88)*100</f>
        <v>#DIV/0!</v>
      </c>
      <c r="AE89" s="115"/>
      <c r="AF89" s="115"/>
      <c r="AG89" s="115" t="e">
        <f>(AG88/AH88)*100</f>
        <v>#DIV/0!</v>
      </c>
      <c r="AH89" s="115"/>
      <c r="AI89" s="115"/>
      <c r="AJ89" s="115" t="e">
        <f>(AJ88/AK88)*100</f>
        <v>#DIV/0!</v>
      </c>
      <c r="AK89" s="115"/>
      <c r="AL89" s="115"/>
      <c r="AM89" s="115" t="e">
        <f>(AM88/AN88)*100</f>
        <v>#DIV/0!</v>
      </c>
      <c r="AN89" s="115"/>
      <c r="AO89" s="115"/>
      <c r="AP89" s="115" t="e">
        <f>(AP88/AQ88)*100</f>
        <v>#DIV/0!</v>
      </c>
      <c r="AQ89" s="115"/>
      <c r="AR89" s="115"/>
      <c r="AS89" s="115" t="e">
        <f>(AS88/AT88)*100</f>
        <v>#DIV/0!</v>
      </c>
      <c r="AT89" s="115"/>
      <c r="AU89" s="115"/>
    </row>
    <row r="90" spans="2:47" ht="18" customHeight="1" x14ac:dyDescent="0.25">
      <c r="B90" s="236"/>
      <c r="C90" s="109">
        <v>42</v>
      </c>
      <c r="D90" s="97" t="s">
        <v>129</v>
      </c>
      <c r="E90" s="97" t="s">
        <v>130</v>
      </c>
      <c r="F90" s="97" t="s">
        <v>364</v>
      </c>
      <c r="G90" s="79">
        <v>0.3</v>
      </c>
      <c r="H90" s="183" t="s">
        <v>28</v>
      </c>
      <c r="I90" s="16">
        <v>258</v>
      </c>
      <c r="J90" s="154">
        <v>600</v>
      </c>
      <c r="K90" s="155"/>
      <c r="L90" s="16">
        <v>237</v>
      </c>
      <c r="M90" s="154">
        <v>577</v>
      </c>
      <c r="N90" s="155"/>
      <c r="O90" s="16"/>
      <c r="P90" s="154"/>
      <c r="Q90" s="155"/>
      <c r="R90" s="16"/>
      <c r="S90" s="154"/>
      <c r="T90" s="155"/>
      <c r="U90" s="16"/>
      <c r="V90" s="154"/>
      <c r="W90" s="155"/>
      <c r="X90" s="16"/>
      <c r="Y90" s="154"/>
      <c r="Z90" s="155"/>
      <c r="AA90" s="16"/>
      <c r="AB90" s="154"/>
      <c r="AC90" s="155"/>
      <c r="AD90" s="16"/>
      <c r="AE90" s="154"/>
      <c r="AF90" s="155"/>
      <c r="AG90" s="16"/>
      <c r="AH90" s="154"/>
      <c r="AI90" s="155"/>
      <c r="AJ90" s="16"/>
      <c r="AK90" s="154"/>
      <c r="AL90" s="155"/>
      <c r="AM90" s="16"/>
      <c r="AN90" s="154"/>
      <c r="AO90" s="155"/>
      <c r="AP90" s="16"/>
      <c r="AQ90" s="154"/>
      <c r="AR90" s="155"/>
      <c r="AS90" s="16"/>
      <c r="AT90" s="154"/>
      <c r="AU90" s="155"/>
    </row>
    <row r="91" spans="2:47" ht="18" customHeight="1" x14ac:dyDescent="0.25">
      <c r="B91" s="236"/>
      <c r="C91" s="109"/>
      <c r="D91" s="97"/>
      <c r="E91" s="97"/>
      <c r="F91" s="97"/>
      <c r="G91" s="77"/>
      <c r="H91" s="183"/>
      <c r="I91" s="115">
        <f>(I90/J90)*100</f>
        <v>43</v>
      </c>
      <c r="J91" s="115"/>
      <c r="K91" s="115"/>
      <c r="L91" s="115">
        <f>(L90/M90)*100</f>
        <v>41.074523396880416</v>
      </c>
      <c r="M91" s="115"/>
      <c r="N91" s="115"/>
      <c r="O91" s="115" t="e">
        <f>(O90/P90)*100</f>
        <v>#DIV/0!</v>
      </c>
      <c r="P91" s="115"/>
      <c r="Q91" s="115"/>
      <c r="R91" s="115" t="e">
        <f>(R90/S90)*100</f>
        <v>#DIV/0!</v>
      </c>
      <c r="S91" s="115"/>
      <c r="T91" s="115"/>
      <c r="U91" s="115" t="e">
        <f>(U90/V90)*100</f>
        <v>#DIV/0!</v>
      </c>
      <c r="V91" s="115"/>
      <c r="W91" s="115"/>
      <c r="X91" s="115" t="e">
        <f>(X90/Y90)*100</f>
        <v>#DIV/0!</v>
      </c>
      <c r="Y91" s="115"/>
      <c r="Z91" s="115"/>
      <c r="AA91" s="115" t="e">
        <f>(AA90/AB90)*100</f>
        <v>#DIV/0!</v>
      </c>
      <c r="AB91" s="115"/>
      <c r="AC91" s="115"/>
      <c r="AD91" s="115" t="e">
        <f>(AD90/AE90)*100</f>
        <v>#DIV/0!</v>
      </c>
      <c r="AE91" s="115"/>
      <c r="AF91" s="115"/>
      <c r="AG91" s="115" t="e">
        <f>(AG90/AH90)*100</f>
        <v>#DIV/0!</v>
      </c>
      <c r="AH91" s="115"/>
      <c r="AI91" s="115"/>
      <c r="AJ91" s="115" t="e">
        <f>(AJ90/AK90)*100</f>
        <v>#DIV/0!</v>
      </c>
      <c r="AK91" s="115"/>
      <c r="AL91" s="115"/>
      <c r="AM91" s="115" t="e">
        <f>(AM90/AN90)*100</f>
        <v>#DIV/0!</v>
      </c>
      <c r="AN91" s="115"/>
      <c r="AO91" s="115"/>
      <c r="AP91" s="115" t="e">
        <f>(AP90/AQ90)*100</f>
        <v>#DIV/0!</v>
      </c>
      <c r="AQ91" s="115"/>
      <c r="AR91" s="115"/>
      <c r="AS91" s="115" t="e">
        <f>(AS90/AT90)*100</f>
        <v>#DIV/0!</v>
      </c>
      <c r="AT91" s="115"/>
      <c r="AU91" s="115"/>
    </row>
    <row r="92" spans="2:47" ht="18" customHeight="1" x14ac:dyDescent="0.25">
      <c r="B92" s="236"/>
      <c r="C92" s="109">
        <v>43</v>
      </c>
      <c r="D92" s="97" t="s">
        <v>284</v>
      </c>
      <c r="E92" s="97" t="s">
        <v>285</v>
      </c>
      <c r="F92" s="97" t="s">
        <v>365</v>
      </c>
      <c r="G92" s="77" t="s">
        <v>133</v>
      </c>
      <c r="H92" s="183" t="s">
        <v>28</v>
      </c>
      <c r="I92" s="16">
        <v>20</v>
      </c>
      <c r="J92" s="154">
        <v>600</v>
      </c>
      <c r="K92" s="155"/>
      <c r="L92" s="16">
        <v>22</v>
      </c>
      <c r="M92" s="154">
        <v>577</v>
      </c>
      <c r="N92" s="155"/>
      <c r="O92" s="16"/>
      <c r="P92" s="154"/>
      <c r="Q92" s="155"/>
      <c r="R92" s="16"/>
      <c r="S92" s="154"/>
      <c r="T92" s="155"/>
      <c r="U92" s="16"/>
      <c r="V92" s="154"/>
      <c r="W92" s="155"/>
      <c r="X92" s="16"/>
      <c r="Y92" s="154"/>
      <c r="Z92" s="155"/>
      <c r="AA92" s="16"/>
      <c r="AB92" s="154"/>
      <c r="AC92" s="155"/>
      <c r="AD92" s="16"/>
      <c r="AE92" s="154"/>
      <c r="AF92" s="155"/>
      <c r="AG92" s="16"/>
      <c r="AH92" s="154"/>
      <c r="AI92" s="155"/>
      <c r="AJ92" s="16"/>
      <c r="AK92" s="154"/>
      <c r="AL92" s="155"/>
      <c r="AM92" s="16"/>
      <c r="AN92" s="154"/>
      <c r="AO92" s="155"/>
      <c r="AP92" s="16"/>
      <c r="AQ92" s="154"/>
      <c r="AR92" s="155"/>
      <c r="AS92" s="16"/>
      <c r="AT92" s="154"/>
      <c r="AU92" s="155"/>
    </row>
    <row r="93" spans="2:47" ht="18" customHeight="1" x14ac:dyDescent="0.25">
      <c r="B93" s="236"/>
      <c r="C93" s="109"/>
      <c r="D93" s="97"/>
      <c r="E93" s="97"/>
      <c r="F93" s="97"/>
      <c r="G93" s="77"/>
      <c r="H93" s="183"/>
      <c r="I93" s="115">
        <f>(I92/J92)*100</f>
        <v>3.3333333333333335</v>
      </c>
      <c r="J93" s="115"/>
      <c r="K93" s="115"/>
      <c r="L93" s="115">
        <f>(L92/M92)*100</f>
        <v>3.8128249566724435</v>
      </c>
      <c r="M93" s="115"/>
      <c r="N93" s="115"/>
      <c r="O93" s="115" t="e">
        <f>(O92/P92)*100</f>
        <v>#DIV/0!</v>
      </c>
      <c r="P93" s="115"/>
      <c r="Q93" s="115"/>
      <c r="R93" s="115" t="e">
        <f>(R92/S92)*100</f>
        <v>#DIV/0!</v>
      </c>
      <c r="S93" s="115"/>
      <c r="T93" s="115"/>
      <c r="U93" s="115" t="e">
        <f>(U92/V92)*100</f>
        <v>#DIV/0!</v>
      </c>
      <c r="V93" s="115"/>
      <c r="W93" s="115"/>
      <c r="X93" s="115" t="e">
        <f>(X92/Y92)*100</f>
        <v>#DIV/0!</v>
      </c>
      <c r="Y93" s="115"/>
      <c r="Z93" s="115"/>
      <c r="AA93" s="115" t="e">
        <f>(AA92/AB92)*100</f>
        <v>#DIV/0!</v>
      </c>
      <c r="AB93" s="115"/>
      <c r="AC93" s="115"/>
      <c r="AD93" s="115" t="e">
        <f>(AD92/AE92)*100</f>
        <v>#DIV/0!</v>
      </c>
      <c r="AE93" s="115"/>
      <c r="AF93" s="115"/>
      <c r="AG93" s="115" t="e">
        <f>(AG92/AH92)*100</f>
        <v>#DIV/0!</v>
      </c>
      <c r="AH93" s="115"/>
      <c r="AI93" s="115"/>
      <c r="AJ93" s="115" t="e">
        <f>(AJ92/AK92)*100</f>
        <v>#DIV/0!</v>
      </c>
      <c r="AK93" s="115"/>
      <c r="AL93" s="115"/>
      <c r="AM93" s="115" t="e">
        <f>(AM92/AN92)*100</f>
        <v>#DIV/0!</v>
      </c>
      <c r="AN93" s="115"/>
      <c r="AO93" s="115"/>
      <c r="AP93" s="115" t="e">
        <f>(AP92/AQ92)*100</f>
        <v>#DIV/0!</v>
      </c>
      <c r="AQ93" s="115"/>
      <c r="AR93" s="115"/>
      <c r="AS93" s="115" t="e">
        <f>(AS92/AT92)*100</f>
        <v>#DIV/0!</v>
      </c>
      <c r="AT93" s="115"/>
      <c r="AU93" s="115"/>
    </row>
    <row r="94" spans="2:47" ht="18" customHeight="1" x14ac:dyDescent="0.25">
      <c r="B94" s="236"/>
      <c r="C94" s="109">
        <v>44</v>
      </c>
      <c r="D94" s="97" t="s">
        <v>134</v>
      </c>
      <c r="E94" s="97" t="s">
        <v>135</v>
      </c>
      <c r="F94" s="97" t="s">
        <v>366</v>
      </c>
      <c r="G94" s="79">
        <v>0.27</v>
      </c>
      <c r="H94" s="183" t="s">
        <v>28</v>
      </c>
      <c r="I94" s="16">
        <v>0</v>
      </c>
      <c r="J94" s="154">
        <v>0</v>
      </c>
      <c r="K94" s="155"/>
      <c r="L94" s="16">
        <v>0</v>
      </c>
      <c r="M94" s="154">
        <v>0</v>
      </c>
      <c r="N94" s="155"/>
      <c r="O94" s="16"/>
      <c r="P94" s="154"/>
      <c r="Q94" s="155"/>
      <c r="R94" s="16"/>
      <c r="S94" s="154"/>
      <c r="T94" s="155"/>
      <c r="U94" s="16"/>
      <c r="V94" s="154"/>
      <c r="W94" s="155"/>
      <c r="X94" s="16"/>
      <c r="Y94" s="154"/>
      <c r="Z94" s="155"/>
      <c r="AA94" s="16"/>
      <c r="AB94" s="154"/>
      <c r="AC94" s="155"/>
      <c r="AD94" s="16"/>
      <c r="AE94" s="154"/>
      <c r="AF94" s="155"/>
      <c r="AG94" s="16"/>
      <c r="AH94" s="154"/>
      <c r="AI94" s="155"/>
      <c r="AJ94" s="16"/>
      <c r="AK94" s="154"/>
      <c r="AL94" s="155"/>
      <c r="AM94" s="16"/>
      <c r="AN94" s="154"/>
      <c r="AO94" s="155"/>
      <c r="AP94" s="16"/>
      <c r="AQ94" s="154"/>
      <c r="AR94" s="155"/>
      <c r="AS94" s="16"/>
      <c r="AT94" s="154"/>
      <c r="AU94" s="155"/>
    </row>
    <row r="95" spans="2:47" ht="18" customHeight="1" x14ac:dyDescent="0.25">
      <c r="B95" s="236"/>
      <c r="C95" s="109"/>
      <c r="D95" s="97"/>
      <c r="E95" s="97"/>
      <c r="F95" s="97"/>
      <c r="G95" s="77"/>
      <c r="H95" s="183"/>
      <c r="I95" s="115" t="e">
        <f t="shared" ref="I95" si="44">(I94/J94)*100</f>
        <v>#DIV/0!</v>
      </c>
      <c r="J95" s="115"/>
      <c r="K95" s="115"/>
      <c r="L95" s="115" t="e">
        <f t="shared" ref="L95" si="45">(L94/M94)*100</f>
        <v>#DIV/0!</v>
      </c>
      <c r="M95" s="115"/>
      <c r="N95" s="115"/>
      <c r="O95" s="115" t="e">
        <f>(O94/P94)*100</f>
        <v>#DIV/0!</v>
      </c>
      <c r="P95" s="115"/>
      <c r="Q95" s="115"/>
      <c r="R95" s="115" t="e">
        <f>(R94/S94)*100</f>
        <v>#DIV/0!</v>
      </c>
      <c r="S95" s="115"/>
      <c r="T95" s="115"/>
      <c r="U95" s="115" t="e">
        <f>(U94/V94)*100</f>
        <v>#DIV/0!</v>
      </c>
      <c r="V95" s="115"/>
      <c r="W95" s="115"/>
      <c r="X95" s="115" t="e">
        <f>(X94/Y94)*100</f>
        <v>#DIV/0!</v>
      </c>
      <c r="Y95" s="115"/>
      <c r="Z95" s="115"/>
      <c r="AA95" s="115" t="e">
        <f>(AA94/AB94)*100</f>
        <v>#DIV/0!</v>
      </c>
      <c r="AB95" s="115"/>
      <c r="AC95" s="115"/>
      <c r="AD95" s="115" t="e">
        <f>(AD94/AE94)*100</f>
        <v>#DIV/0!</v>
      </c>
      <c r="AE95" s="115"/>
      <c r="AF95" s="115"/>
      <c r="AG95" s="115" t="e">
        <f>(AG94/AH94)*100</f>
        <v>#DIV/0!</v>
      </c>
      <c r="AH95" s="115"/>
      <c r="AI95" s="115"/>
      <c r="AJ95" s="115" t="e">
        <f>(AJ94/AK94)*100</f>
        <v>#DIV/0!</v>
      </c>
      <c r="AK95" s="115"/>
      <c r="AL95" s="115"/>
      <c r="AM95" s="115" t="e">
        <f>(AM94/AN94)*100</f>
        <v>#DIV/0!</v>
      </c>
      <c r="AN95" s="115"/>
      <c r="AO95" s="115"/>
      <c r="AP95" s="115" t="e">
        <f>(AP94/AQ94)*100</f>
        <v>#DIV/0!</v>
      </c>
      <c r="AQ95" s="115"/>
      <c r="AR95" s="115"/>
      <c r="AS95" s="115" t="e">
        <f>(AS94/AT94)*100</f>
        <v>#DIV/0!</v>
      </c>
      <c r="AT95" s="115"/>
      <c r="AU95" s="115"/>
    </row>
    <row r="96" spans="2:47" ht="18" customHeight="1" x14ac:dyDescent="0.25">
      <c r="B96" s="236"/>
      <c r="C96" s="109">
        <v>45</v>
      </c>
      <c r="D96" s="103" t="s">
        <v>136</v>
      </c>
      <c r="E96" s="103" t="s">
        <v>137</v>
      </c>
      <c r="F96" s="103" t="s">
        <v>367</v>
      </c>
      <c r="G96" s="66" t="s">
        <v>281</v>
      </c>
      <c r="H96" s="214" t="s">
        <v>28</v>
      </c>
      <c r="I96" s="16">
        <v>2</v>
      </c>
      <c r="J96" s="154">
        <v>600</v>
      </c>
      <c r="K96" s="155"/>
      <c r="L96" s="16">
        <v>4</v>
      </c>
      <c r="M96" s="154">
        <v>577</v>
      </c>
      <c r="N96" s="155"/>
      <c r="O96" s="16"/>
      <c r="P96" s="154"/>
      <c r="Q96" s="155"/>
      <c r="R96" s="16"/>
      <c r="S96" s="154"/>
      <c r="T96" s="155"/>
      <c r="U96" s="16"/>
      <c r="V96" s="154"/>
      <c r="W96" s="155"/>
      <c r="X96" s="16"/>
      <c r="Y96" s="154"/>
      <c r="Z96" s="155"/>
      <c r="AA96" s="16"/>
      <c r="AB96" s="154"/>
      <c r="AC96" s="155"/>
      <c r="AD96" s="16"/>
      <c r="AE96" s="154"/>
      <c r="AF96" s="155"/>
      <c r="AG96" s="16"/>
      <c r="AH96" s="154"/>
      <c r="AI96" s="155"/>
      <c r="AJ96" s="16"/>
      <c r="AK96" s="154"/>
      <c r="AL96" s="155"/>
      <c r="AM96" s="16"/>
      <c r="AN96" s="154"/>
      <c r="AO96" s="155"/>
      <c r="AP96" s="16"/>
      <c r="AQ96" s="154"/>
      <c r="AR96" s="155"/>
      <c r="AS96" s="16"/>
      <c r="AT96" s="154"/>
      <c r="AU96" s="155"/>
    </row>
    <row r="97" spans="2:47" ht="18" customHeight="1" x14ac:dyDescent="0.25">
      <c r="B97" s="236"/>
      <c r="C97" s="109"/>
      <c r="D97" s="103"/>
      <c r="E97" s="103"/>
      <c r="F97" s="103"/>
      <c r="G97" s="66"/>
      <c r="H97" s="214"/>
      <c r="I97" s="115">
        <f t="shared" ref="I97" si="46">(I96/J96)*100</f>
        <v>0.33333333333333337</v>
      </c>
      <c r="J97" s="115"/>
      <c r="K97" s="115"/>
      <c r="L97" s="115">
        <f t="shared" ref="L97" si="47">(L96/M96)*100</f>
        <v>0.6932409012131715</v>
      </c>
      <c r="M97" s="115"/>
      <c r="N97" s="115"/>
      <c r="O97" s="115" t="e">
        <f>(O96/P96)*100</f>
        <v>#DIV/0!</v>
      </c>
      <c r="P97" s="115"/>
      <c r="Q97" s="115"/>
      <c r="R97" s="115" t="e">
        <f>(R96/S96)*100</f>
        <v>#DIV/0!</v>
      </c>
      <c r="S97" s="115"/>
      <c r="T97" s="115"/>
      <c r="U97" s="115" t="e">
        <f>(U96/V96)*100</f>
        <v>#DIV/0!</v>
      </c>
      <c r="V97" s="115"/>
      <c r="W97" s="115"/>
      <c r="X97" s="115" t="e">
        <f>(X96/Y96)*100</f>
        <v>#DIV/0!</v>
      </c>
      <c r="Y97" s="115"/>
      <c r="Z97" s="115"/>
      <c r="AA97" s="115" t="e">
        <f>(AA96/AB96)*100</f>
        <v>#DIV/0!</v>
      </c>
      <c r="AB97" s="115"/>
      <c r="AC97" s="115"/>
      <c r="AD97" s="115" t="e">
        <f>(AD96/AE96)*100</f>
        <v>#DIV/0!</v>
      </c>
      <c r="AE97" s="115"/>
      <c r="AF97" s="115"/>
      <c r="AG97" s="115" t="e">
        <f>(AG96/AH96)*100</f>
        <v>#DIV/0!</v>
      </c>
      <c r="AH97" s="115"/>
      <c r="AI97" s="115"/>
      <c r="AJ97" s="115" t="e">
        <f>(AJ96/AK96)*100</f>
        <v>#DIV/0!</v>
      </c>
      <c r="AK97" s="115"/>
      <c r="AL97" s="115"/>
      <c r="AM97" s="115" t="e">
        <f>(AM96/AN96)*100</f>
        <v>#DIV/0!</v>
      </c>
      <c r="AN97" s="115"/>
      <c r="AO97" s="115"/>
      <c r="AP97" s="115" t="e">
        <f>(AP96/AQ96)*100</f>
        <v>#DIV/0!</v>
      </c>
      <c r="AQ97" s="115"/>
      <c r="AR97" s="115"/>
      <c r="AS97" s="115" t="e">
        <f>(AS96/AT96)*100</f>
        <v>#DIV/0!</v>
      </c>
      <c r="AT97" s="115"/>
      <c r="AU97" s="115"/>
    </row>
    <row r="98" spans="2:47" ht="18" customHeight="1" x14ac:dyDescent="0.25">
      <c r="B98" s="236"/>
      <c r="C98" s="109">
        <v>46</v>
      </c>
      <c r="D98" s="103" t="s">
        <v>138</v>
      </c>
      <c r="E98" s="103" t="s">
        <v>139</v>
      </c>
      <c r="F98" s="103" t="s">
        <v>368</v>
      </c>
      <c r="G98" s="66" t="s">
        <v>281</v>
      </c>
      <c r="H98" s="214" t="s">
        <v>28</v>
      </c>
      <c r="I98" s="16">
        <v>0</v>
      </c>
      <c r="J98" s="154">
        <v>888</v>
      </c>
      <c r="K98" s="155"/>
      <c r="L98" s="16">
        <v>0</v>
      </c>
      <c r="M98" s="154">
        <v>913</v>
      </c>
      <c r="N98" s="155"/>
      <c r="O98" s="16"/>
      <c r="P98" s="154"/>
      <c r="Q98" s="155"/>
      <c r="R98" s="16"/>
      <c r="S98" s="154"/>
      <c r="T98" s="155"/>
      <c r="U98" s="16"/>
      <c r="V98" s="154"/>
      <c r="W98" s="155"/>
      <c r="X98" s="16"/>
      <c r="Y98" s="154"/>
      <c r="Z98" s="155"/>
      <c r="AA98" s="16"/>
      <c r="AB98" s="154"/>
      <c r="AC98" s="155"/>
      <c r="AD98" s="16"/>
      <c r="AE98" s="154"/>
      <c r="AF98" s="155"/>
      <c r="AG98" s="16"/>
      <c r="AH98" s="154"/>
      <c r="AI98" s="155"/>
      <c r="AJ98" s="16"/>
      <c r="AK98" s="154"/>
      <c r="AL98" s="155"/>
      <c r="AM98" s="16"/>
      <c r="AN98" s="154"/>
      <c r="AO98" s="155"/>
      <c r="AP98" s="16"/>
      <c r="AQ98" s="154"/>
      <c r="AR98" s="155"/>
      <c r="AS98" s="16"/>
      <c r="AT98" s="154"/>
      <c r="AU98" s="155"/>
    </row>
    <row r="99" spans="2:47" ht="18" customHeight="1" thickBot="1" x14ac:dyDescent="0.3">
      <c r="B99" s="236"/>
      <c r="C99" s="109"/>
      <c r="D99" s="103"/>
      <c r="E99" s="103"/>
      <c r="F99" s="233"/>
      <c r="G99" s="66"/>
      <c r="H99" s="214"/>
      <c r="I99" s="115">
        <f t="shared" ref="I99" si="48">(I98/J98)*100</f>
        <v>0</v>
      </c>
      <c r="J99" s="115"/>
      <c r="K99" s="115"/>
      <c r="L99" s="115">
        <f t="shared" ref="L99" si="49">(L98/M98)*100</f>
        <v>0</v>
      </c>
      <c r="M99" s="115"/>
      <c r="N99" s="115"/>
      <c r="O99" s="115" t="e">
        <f>(O98/P98)*100</f>
        <v>#DIV/0!</v>
      </c>
      <c r="P99" s="115"/>
      <c r="Q99" s="115"/>
      <c r="R99" s="115" t="e">
        <f>(R98/S98)*100</f>
        <v>#DIV/0!</v>
      </c>
      <c r="S99" s="115"/>
      <c r="T99" s="115"/>
      <c r="U99" s="115" t="e">
        <f>(U98/V98)*100</f>
        <v>#DIV/0!</v>
      </c>
      <c r="V99" s="115"/>
      <c r="W99" s="115"/>
      <c r="X99" s="115" t="e">
        <f>(X98/Y98)*100</f>
        <v>#DIV/0!</v>
      </c>
      <c r="Y99" s="115"/>
      <c r="Z99" s="115"/>
      <c r="AA99" s="115" t="e">
        <f>(AA98/AB98)*100</f>
        <v>#DIV/0!</v>
      </c>
      <c r="AB99" s="115"/>
      <c r="AC99" s="115"/>
      <c r="AD99" s="115" t="e">
        <f>(AD98/AE98)*100</f>
        <v>#DIV/0!</v>
      </c>
      <c r="AE99" s="115"/>
      <c r="AF99" s="115"/>
      <c r="AG99" s="115" t="e">
        <f>(AG98/AH98)*100</f>
        <v>#DIV/0!</v>
      </c>
      <c r="AH99" s="115"/>
      <c r="AI99" s="115"/>
      <c r="AJ99" s="115" t="e">
        <f>(AJ98/AK98)*100</f>
        <v>#DIV/0!</v>
      </c>
      <c r="AK99" s="115"/>
      <c r="AL99" s="115"/>
      <c r="AM99" s="115" t="e">
        <f>(AM98/AN98)*100</f>
        <v>#DIV/0!</v>
      </c>
      <c r="AN99" s="115"/>
      <c r="AO99" s="115"/>
      <c r="AP99" s="115" t="e">
        <f>(AP98/AQ98)*100</f>
        <v>#DIV/0!</v>
      </c>
      <c r="AQ99" s="115"/>
      <c r="AR99" s="115"/>
      <c r="AS99" s="115" t="e">
        <f>(AS98/AT98)*100</f>
        <v>#DIV/0!</v>
      </c>
      <c r="AT99" s="115"/>
      <c r="AU99" s="115"/>
    </row>
    <row r="100" spans="2:47" ht="18" customHeight="1" x14ac:dyDescent="0.25">
      <c r="B100" s="236"/>
      <c r="C100" s="109">
        <v>47</v>
      </c>
      <c r="D100" s="181" t="s">
        <v>140</v>
      </c>
      <c r="E100" s="181" t="s">
        <v>141</v>
      </c>
      <c r="F100" s="231" t="s">
        <v>369</v>
      </c>
      <c r="G100" s="66" t="s">
        <v>281</v>
      </c>
      <c r="H100" s="214" t="s">
        <v>38</v>
      </c>
      <c r="I100" s="16" t="s">
        <v>493</v>
      </c>
      <c r="J100" s="154" t="s">
        <v>493</v>
      </c>
      <c r="K100" s="155"/>
      <c r="L100" s="16" t="s">
        <v>493</v>
      </c>
      <c r="M100" s="154" t="s">
        <v>493</v>
      </c>
      <c r="N100" s="155"/>
      <c r="O100" s="16"/>
      <c r="P100" s="154"/>
      <c r="Q100" s="155"/>
      <c r="R100" s="16"/>
      <c r="S100" s="154"/>
      <c r="T100" s="155"/>
      <c r="U100" s="16"/>
      <c r="V100" s="154"/>
      <c r="W100" s="155"/>
      <c r="X100" s="16"/>
      <c r="Y100" s="154"/>
      <c r="Z100" s="155"/>
      <c r="AA100" s="16"/>
      <c r="AB100" s="154"/>
      <c r="AC100" s="155"/>
      <c r="AD100" s="16"/>
      <c r="AE100" s="154"/>
      <c r="AF100" s="155"/>
      <c r="AG100" s="16"/>
      <c r="AH100" s="154"/>
      <c r="AI100" s="155"/>
      <c r="AJ100" s="16"/>
      <c r="AK100" s="154"/>
      <c r="AL100" s="155"/>
      <c r="AM100" s="16"/>
      <c r="AN100" s="154"/>
      <c r="AO100" s="155"/>
      <c r="AP100" s="16"/>
      <c r="AQ100" s="154"/>
      <c r="AR100" s="155"/>
      <c r="AS100" s="16"/>
      <c r="AT100" s="154"/>
      <c r="AU100" s="155"/>
    </row>
    <row r="101" spans="2:47" ht="18" customHeight="1" thickBot="1" x14ac:dyDescent="0.3">
      <c r="B101" s="236"/>
      <c r="C101" s="109"/>
      <c r="D101" s="181"/>
      <c r="E101" s="181"/>
      <c r="F101" s="232"/>
      <c r="G101" s="66"/>
      <c r="H101" s="214"/>
      <c r="I101" s="115" t="e">
        <f t="shared" ref="I101" si="50">(I100/J100)*100</f>
        <v>#VALUE!</v>
      </c>
      <c r="J101" s="115"/>
      <c r="K101" s="115"/>
      <c r="L101" s="115" t="e">
        <f t="shared" ref="L101" si="51">(L100/M100)*100</f>
        <v>#VALUE!</v>
      </c>
      <c r="M101" s="115"/>
      <c r="N101" s="115"/>
      <c r="O101" s="115" t="e">
        <f>(O100/P100)*100</f>
        <v>#DIV/0!</v>
      </c>
      <c r="P101" s="115"/>
      <c r="Q101" s="115"/>
      <c r="R101" s="115" t="e">
        <f>(R100/S100)*100</f>
        <v>#DIV/0!</v>
      </c>
      <c r="S101" s="115"/>
      <c r="T101" s="115"/>
      <c r="U101" s="115" t="e">
        <f>(U100/V100)*100</f>
        <v>#DIV/0!</v>
      </c>
      <c r="V101" s="115"/>
      <c r="W101" s="115"/>
      <c r="X101" s="115" t="e">
        <f>(X100/Y100)*100</f>
        <v>#DIV/0!</v>
      </c>
      <c r="Y101" s="115"/>
      <c r="Z101" s="115"/>
      <c r="AA101" s="115" t="e">
        <f>(AA100/AB100)*100</f>
        <v>#DIV/0!</v>
      </c>
      <c r="AB101" s="115"/>
      <c r="AC101" s="115"/>
      <c r="AD101" s="115" t="e">
        <f>(AD100/AE100)*100</f>
        <v>#DIV/0!</v>
      </c>
      <c r="AE101" s="115"/>
      <c r="AF101" s="115"/>
      <c r="AG101" s="115" t="e">
        <f>(AG100/AH100)*100</f>
        <v>#DIV/0!</v>
      </c>
      <c r="AH101" s="115"/>
      <c r="AI101" s="115"/>
      <c r="AJ101" s="115" t="e">
        <f>(AJ100/AK100)*100</f>
        <v>#DIV/0!</v>
      </c>
      <c r="AK101" s="115"/>
      <c r="AL101" s="115"/>
      <c r="AM101" s="115" t="e">
        <f>(AM100/AN100)*100</f>
        <v>#DIV/0!</v>
      </c>
      <c r="AN101" s="115"/>
      <c r="AO101" s="115"/>
      <c r="AP101" s="115" t="e">
        <f>(AP100/AQ100)*100</f>
        <v>#DIV/0!</v>
      </c>
      <c r="AQ101" s="115"/>
      <c r="AR101" s="115"/>
      <c r="AS101" s="115" t="e">
        <f>(AS100/AT100)*100</f>
        <v>#DIV/0!</v>
      </c>
      <c r="AT101" s="115"/>
      <c r="AU101" s="115"/>
    </row>
    <row r="102" spans="2:47" ht="18" customHeight="1" x14ac:dyDescent="0.25">
      <c r="B102" s="236"/>
      <c r="C102" s="109">
        <v>48</v>
      </c>
      <c r="D102" s="103" t="s">
        <v>142</v>
      </c>
      <c r="E102" s="103" t="s">
        <v>143</v>
      </c>
      <c r="F102" s="231" t="s">
        <v>370</v>
      </c>
      <c r="G102" s="66" t="s">
        <v>281</v>
      </c>
      <c r="H102" s="214" t="s">
        <v>38</v>
      </c>
      <c r="I102" s="16" t="s">
        <v>493</v>
      </c>
      <c r="J102" s="154" t="s">
        <v>493</v>
      </c>
      <c r="K102" s="155"/>
      <c r="L102" s="16" t="s">
        <v>493</v>
      </c>
      <c r="M102" s="154" t="s">
        <v>493</v>
      </c>
      <c r="N102" s="155"/>
      <c r="O102" s="16"/>
      <c r="P102" s="154"/>
      <c r="Q102" s="155"/>
      <c r="R102" s="16"/>
      <c r="S102" s="154"/>
      <c r="T102" s="155"/>
      <c r="U102" s="16"/>
      <c r="V102" s="154"/>
      <c r="W102" s="155"/>
      <c r="X102" s="16"/>
      <c r="Y102" s="154"/>
      <c r="Z102" s="155"/>
      <c r="AA102" s="16"/>
      <c r="AB102" s="154"/>
      <c r="AC102" s="155"/>
      <c r="AD102" s="16"/>
      <c r="AE102" s="154"/>
      <c r="AF102" s="155"/>
      <c r="AG102" s="16"/>
      <c r="AH102" s="154"/>
      <c r="AI102" s="155"/>
      <c r="AJ102" s="16"/>
      <c r="AK102" s="154"/>
      <c r="AL102" s="155"/>
      <c r="AM102" s="16"/>
      <c r="AN102" s="154"/>
      <c r="AO102" s="155"/>
      <c r="AP102" s="16"/>
      <c r="AQ102" s="154"/>
      <c r="AR102" s="155"/>
      <c r="AS102" s="16"/>
      <c r="AT102" s="154"/>
      <c r="AU102" s="155"/>
    </row>
    <row r="103" spans="2:47" ht="18" customHeight="1" x14ac:dyDescent="0.25">
      <c r="B103" s="236"/>
      <c r="C103" s="109"/>
      <c r="D103" s="103"/>
      <c r="E103" s="103"/>
      <c r="F103" s="230"/>
      <c r="G103" s="66"/>
      <c r="H103" s="214"/>
      <c r="I103" s="115" t="e">
        <f t="shared" ref="I103" si="52">(I102/J102)*100</f>
        <v>#VALUE!</v>
      </c>
      <c r="J103" s="115"/>
      <c r="K103" s="115"/>
      <c r="L103" s="115" t="e">
        <f t="shared" ref="L103" si="53">(L102/M102)*100</f>
        <v>#VALUE!</v>
      </c>
      <c r="M103" s="115"/>
      <c r="N103" s="115"/>
      <c r="O103" s="115" t="e">
        <f>(O102/P102)*100</f>
        <v>#DIV/0!</v>
      </c>
      <c r="P103" s="115"/>
      <c r="Q103" s="115"/>
      <c r="R103" s="115" t="e">
        <f>(R102/S102)*100</f>
        <v>#DIV/0!</v>
      </c>
      <c r="S103" s="115"/>
      <c r="T103" s="115"/>
      <c r="U103" s="115" t="e">
        <f>(U102/V102)*100</f>
        <v>#DIV/0!</v>
      </c>
      <c r="V103" s="115"/>
      <c r="W103" s="115"/>
      <c r="X103" s="115" t="e">
        <f>(X102/Y102)*100</f>
        <v>#DIV/0!</v>
      </c>
      <c r="Y103" s="115"/>
      <c r="Z103" s="115"/>
      <c r="AA103" s="115" t="e">
        <f>(AA102/AB102)*100</f>
        <v>#DIV/0!</v>
      </c>
      <c r="AB103" s="115"/>
      <c r="AC103" s="115"/>
      <c r="AD103" s="115" t="e">
        <f>(AD102/AE102)*100</f>
        <v>#DIV/0!</v>
      </c>
      <c r="AE103" s="115"/>
      <c r="AF103" s="115"/>
      <c r="AG103" s="115" t="e">
        <f>(AG102/AH102)*100</f>
        <v>#DIV/0!</v>
      </c>
      <c r="AH103" s="115"/>
      <c r="AI103" s="115"/>
      <c r="AJ103" s="115" t="e">
        <f>(AJ102/AK102)*100</f>
        <v>#DIV/0!</v>
      </c>
      <c r="AK103" s="115"/>
      <c r="AL103" s="115"/>
      <c r="AM103" s="115" t="e">
        <f>(AM102/AN102)*100</f>
        <v>#DIV/0!</v>
      </c>
      <c r="AN103" s="115"/>
      <c r="AO103" s="115"/>
      <c r="AP103" s="115" t="e">
        <f>(AP102/AQ102)*100</f>
        <v>#DIV/0!</v>
      </c>
      <c r="AQ103" s="115"/>
      <c r="AR103" s="115"/>
      <c r="AS103" s="115" t="e">
        <f>(AS102/AT102)*100</f>
        <v>#DIV/0!</v>
      </c>
      <c r="AT103" s="115"/>
      <c r="AU103" s="115"/>
    </row>
    <row r="104" spans="2:47" ht="18" customHeight="1" x14ac:dyDescent="0.25">
      <c r="B104" s="236"/>
      <c r="C104" s="109">
        <v>49</v>
      </c>
      <c r="D104" s="103" t="s">
        <v>144</v>
      </c>
      <c r="E104" s="103" t="s">
        <v>145</v>
      </c>
      <c r="F104" s="103" t="s">
        <v>371</v>
      </c>
      <c r="G104" s="66" t="s">
        <v>133</v>
      </c>
      <c r="H104" s="214" t="s">
        <v>28</v>
      </c>
      <c r="I104" s="16">
        <v>9</v>
      </c>
      <c r="J104" s="154">
        <v>600</v>
      </c>
      <c r="K104" s="155"/>
      <c r="L104" s="16">
        <v>12</v>
      </c>
      <c r="M104" s="154">
        <v>577</v>
      </c>
      <c r="N104" s="155"/>
      <c r="O104" s="16"/>
      <c r="P104" s="154"/>
      <c r="Q104" s="155"/>
      <c r="R104" s="16"/>
      <c r="S104" s="154"/>
      <c r="T104" s="155"/>
      <c r="U104" s="16"/>
      <c r="V104" s="154"/>
      <c r="W104" s="155"/>
      <c r="X104" s="16"/>
      <c r="Y104" s="154"/>
      <c r="Z104" s="155"/>
      <c r="AA104" s="16"/>
      <c r="AB104" s="154"/>
      <c r="AC104" s="155"/>
      <c r="AD104" s="16"/>
      <c r="AE104" s="154"/>
      <c r="AF104" s="155"/>
      <c r="AG104" s="16"/>
      <c r="AH104" s="154"/>
      <c r="AI104" s="155"/>
      <c r="AJ104" s="16"/>
      <c r="AK104" s="154"/>
      <c r="AL104" s="155"/>
      <c r="AM104" s="16"/>
      <c r="AN104" s="154"/>
      <c r="AO104" s="155"/>
      <c r="AP104" s="16"/>
      <c r="AQ104" s="154"/>
      <c r="AR104" s="155"/>
      <c r="AS104" s="16"/>
      <c r="AT104" s="154"/>
      <c r="AU104" s="155"/>
    </row>
    <row r="105" spans="2:47" ht="18" customHeight="1" x14ac:dyDescent="0.25">
      <c r="B105" s="236"/>
      <c r="C105" s="109"/>
      <c r="D105" s="103"/>
      <c r="E105" s="103"/>
      <c r="F105" s="103"/>
      <c r="G105" s="66"/>
      <c r="H105" s="214"/>
      <c r="I105" s="115">
        <f t="shared" ref="I105" si="54">(I104/J104)*100</f>
        <v>1.5</v>
      </c>
      <c r="J105" s="115"/>
      <c r="K105" s="115"/>
      <c r="L105" s="115">
        <f t="shared" ref="L105" si="55">(L104/M104)*100</f>
        <v>2.0797227036395149</v>
      </c>
      <c r="M105" s="115"/>
      <c r="N105" s="115"/>
      <c r="O105" s="115" t="e">
        <f>(O104/P104)*100</f>
        <v>#DIV/0!</v>
      </c>
      <c r="P105" s="115"/>
      <c r="Q105" s="115"/>
      <c r="R105" s="115" t="e">
        <f>(R104/S104)*100</f>
        <v>#DIV/0!</v>
      </c>
      <c r="S105" s="115"/>
      <c r="T105" s="115"/>
      <c r="U105" s="115" t="e">
        <f>(U104/V104)*100</f>
        <v>#DIV/0!</v>
      </c>
      <c r="V105" s="115"/>
      <c r="W105" s="115"/>
      <c r="X105" s="115" t="e">
        <f>(X104/Y104)*100</f>
        <v>#DIV/0!</v>
      </c>
      <c r="Y105" s="115"/>
      <c r="Z105" s="115"/>
      <c r="AA105" s="115" t="e">
        <f>(AA104/AB104)*100</f>
        <v>#DIV/0!</v>
      </c>
      <c r="AB105" s="115"/>
      <c r="AC105" s="115"/>
      <c r="AD105" s="115" t="e">
        <f>(AD104/AE104)*100</f>
        <v>#DIV/0!</v>
      </c>
      <c r="AE105" s="115"/>
      <c r="AF105" s="115"/>
      <c r="AG105" s="115" t="e">
        <f>(AG104/AH104)*100</f>
        <v>#DIV/0!</v>
      </c>
      <c r="AH105" s="115"/>
      <c r="AI105" s="115"/>
      <c r="AJ105" s="115" t="e">
        <f>(AJ104/AK104)*100</f>
        <v>#DIV/0!</v>
      </c>
      <c r="AK105" s="115"/>
      <c r="AL105" s="115"/>
      <c r="AM105" s="115" t="e">
        <f>(AM104/AN104)*100</f>
        <v>#DIV/0!</v>
      </c>
      <c r="AN105" s="115"/>
      <c r="AO105" s="115"/>
      <c r="AP105" s="115" t="e">
        <f>(AP104/AQ104)*100</f>
        <v>#DIV/0!</v>
      </c>
      <c r="AQ105" s="115"/>
      <c r="AR105" s="115"/>
      <c r="AS105" s="115" t="e">
        <f>(AS104/AT104)*100</f>
        <v>#DIV/0!</v>
      </c>
      <c r="AT105" s="115"/>
      <c r="AU105" s="115"/>
    </row>
    <row r="106" spans="2:47" ht="18" customHeight="1" x14ac:dyDescent="0.25">
      <c r="B106" s="236"/>
      <c r="C106" s="109">
        <v>50</v>
      </c>
      <c r="D106" s="103" t="s">
        <v>146</v>
      </c>
      <c r="E106" s="103" t="s">
        <v>147</v>
      </c>
      <c r="F106" s="230" t="s">
        <v>372</v>
      </c>
      <c r="G106" s="66" t="s">
        <v>27</v>
      </c>
      <c r="H106" s="214" t="s">
        <v>28</v>
      </c>
      <c r="I106" s="16">
        <v>2</v>
      </c>
      <c r="J106" s="154">
        <v>600</v>
      </c>
      <c r="K106" s="155"/>
      <c r="L106" s="16">
        <v>3</v>
      </c>
      <c r="M106" s="154">
        <v>577</v>
      </c>
      <c r="N106" s="155"/>
      <c r="O106" s="16"/>
      <c r="P106" s="154"/>
      <c r="Q106" s="155"/>
      <c r="R106" s="16"/>
      <c r="S106" s="154"/>
      <c r="T106" s="155"/>
      <c r="U106" s="16"/>
      <c r="V106" s="154"/>
      <c r="W106" s="155"/>
      <c r="X106" s="16"/>
      <c r="Y106" s="154"/>
      <c r="Z106" s="155"/>
      <c r="AA106" s="16"/>
      <c r="AB106" s="154"/>
      <c r="AC106" s="155"/>
      <c r="AD106" s="16"/>
      <c r="AE106" s="154"/>
      <c r="AF106" s="155"/>
      <c r="AG106" s="16"/>
      <c r="AH106" s="154"/>
      <c r="AI106" s="155"/>
      <c r="AJ106" s="16"/>
      <c r="AK106" s="154"/>
      <c r="AL106" s="155"/>
      <c r="AM106" s="16"/>
      <c r="AN106" s="154"/>
      <c r="AO106" s="155"/>
      <c r="AP106" s="16"/>
      <c r="AQ106" s="154"/>
      <c r="AR106" s="155"/>
      <c r="AS106" s="16"/>
      <c r="AT106" s="154"/>
      <c r="AU106" s="155"/>
    </row>
    <row r="107" spans="2:47" ht="18" customHeight="1" thickBot="1" x14ac:dyDescent="0.3">
      <c r="B107" s="236"/>
      <c r="C107" s="109"/>
      <c r="D107" s="103"/>
      <c r="E107" s="103"/>
      <c r="F107" s="230"/>
      <c r="G107" s="66"/>
      <c r="H107" s="214"/>
      <c r="I107" s="115">
        <f t="shared" ref="I107" si="56">(I106/J106)*100</f>
        <v>0.33333333333333337</v>
      </c>
      <c r="J107" s="115"/>
      <c r="K107" s="115"/>
      <c r="L107" s="115">
        <f t="shared" ref="L107" si="57">(L106/M106)*100</f>
        <v>0.51993067590987874</v>
      </c>
      <c r="M107" s="115"/>
      <c r="N107" s="115"/>
      <c r="O107" s="115" t="e">
        <f>(O106/P106)*100</f>
        <v>#DIV/0!</v>
      </c>
      <c r="P107" s="115"/>
      <c r="Q107" s="115"/>
      <c r="R107" s="115" t="e">
        <f>(R106/S106)*100</f>
        <v>#DIV/0!</v>
      </c>
      <c r="S107" s="115"/>
      <c r="T107" s="115"/>
      <c r="U107" s="115" t="e">
        <f>(U106/V106)*100</f>
        <v>#DIV/0!</v>
      </c>
      <c r="V107" s="115"/>
      <c r="W107" s="115"/>
      <c r="X107" s="115" t="e">
        <f>(X106/Y106)*100</f>
        <v>#DIV/0!</v>
      </c>
      <c r="Y107" s="115"/>
      <c r="Z107" s="115"/>
      <c r="AA107" s="115" t="e">
        <f>(AA106/AB106)*100</f>
        <v>#DIV/0!</v>
      </c>
      <c r="AB107" s="115"/>
      <c r="AC107" s="115"/>
      <c r="AD107" s="115" t="e">
        <f>(AD106/AE106)*100</f>
        <v>#DIV/0!</v>
      </c>
      <c r="AE107" s="115"/>
      <c r="AF107" s="115"/>
      <c r="AG107" s="115" t="e">
        <f>(AG106/AH106)*100</f>
        <v>#DIV/0!</v>
      </c>
      <c r="AH107" s="115"/>
      <c r="AI107" s="115"/>
      <c r="AJ107" s="115" t="e">
        <f>(AJ106/AK106)*100</f>
        <v>#DIV/0!</v>
      </c>
      <c r="AK107" s="115"/>
      <c r="AL107" s="115"/>
      <c r="AM107" s="115" t="e">
        <f>(AM106/AN106)*100</f>
        <v>#DIV/0!</v>
      </c>
      <c r="AN107" s="115"/>
      <c r="AO107" s="115"/>
      <c r="AP107" s="115" t="e">
        <f>(AP106/AQ106)*100</f>
        <v>#DIV/0!</v>
      </c>
      <c r="AQ107" s="115"/>
      <c r="AR107" s="115"/>
      <c r="AS107" s="115" t="e">
        <f>(AS106/AT106)*100</f>
        <v>#DIV/0!</v>
      </c>
      <c r="AT107" s="115"/>
      <c r="AU107" s="115"/>
    </row>
    <row r="108" spans="2:47" ht="18" customHeight="1" x14ac:dyDescent="0.25">
      <c r="B108" s="223" t="s">
        <v>277</v>
      </c>
      <c r="C108" s="109">
        <v>51</v>
      </c>
      <c r="D108" s="103" t="s">
        <v>262</v>
      </c>
      <c r="E108" s="103" t="s">
        <v>263</v>
      </c>
      <c r="F108" s="228" t="s">
        <v>373</v>
      </c>
      <c r="G108" s="66" t="s">
        <v>281</v>
      </c>
      <c r="H108" s="214" t="s">
        <v>28</v>
      </c>
      <c r="I108" s="16" t="s">
        <v>493</v>
      </c>
      <c r="J108" s="154" t="s">
        <v>493</v>
      </c>
      <c r="K108" s="155"/>
      <c r="L108" s="16" t="s">
        <v>493</v>
      </c>
      <c r="M108" s="154" t="s">
        <v>493</v>
      </c>
      <c r="N108" s="155"/>
      <c r="O108" s="16"/>
      <c r="P108" s="154"/>
      <c r="Q108" s="155"/>
      <c r="R108" s="16"/>
      <c r="S108" s="154"/>
      <c r="T108" s="155"/>
      <c r="U108" s="16"/>
      <c r="V108" s="154"/>
      <c r="W108" s="155"/>
      <c r="X108" s="16"/>
      <c r="Y108" s="154"/>
      <c r="Z108" s="155"/>
      <c r="AA108" s="16"/>
      <c r="AB108" s="154"/>
      <c r="AC108" s="155"/>
      <c r="AD108" s="16"/>
      <c r="AE108" s="154"/>
      <c r="AF108" s="155"/>
      <c r="AG108" s="16"/>
      <c r="AH108" s="154"/>
      <c r="AI108" s="155"/>
      <c r="AJ108" s="16"/>
      <c r="AK108" s="154"/>
      <c r="AL108" s="155"/>
      <c r="AM108" s="16"/>
      <c r="AN108" s="154"/>
      <c r="AO108" s="155"/>
      <c r="AP108" s="16"/>
      <c r="AQ108" s="154"/>
      <c r="AR108" s="155"/>
      <c r="AS108" s="16"/>
      <c r="AT108" s="154"/>
      <c r="AU108" s="155"/>
    </row>
    <row r="109" spans="2:47" ht="18" customHeight="1" x14ac:dyDescent="0.25">
      <c r="B109" s="224"/>
      <c r="C109" s="109"/>
      <c r="D109" s="103"/>
      <c r="E109" s="103"/>
      <c r="F109" s="229"/>
      <c r="G109" s="66"/>
      <c r="H109" s="214"/>
      <c r="I109" s="115" t="e">
        <f t="shared" ref="I109" si="58">(I108/J108)*100</f>
        <v>#VALUE!</v>
      </c>
      <c r="J109" s="115"/>
      <c r="K109" s="115"/>
      <c r="L109" s="115" t="e">
        <f t="shared" ref="L109" si="59">(L108/M108)*100</f>
        <v>#VALUE!</v>
      </c>
      <c r="M109" s="115"/>
      <c r="N109" s="115"/>
      <c r="O109" s="115" t="e">
        <f>(O108/P108)*100</f>
        <v>#DIV/0!</v>
      </c>
      <c r="P109" s="115"/>
      <c r="Q109" s="115"/>
      <c r="R109" s="115" t="e">
        <f>(R108/S108)*100</f>
        <v>#DIV/0!</v>
      </c>
      <c r="S109" s="115"/>
      <c r="T109" s="115"/>
      <c r="U109" s="115" t="e">
        <f>(U108/V108)*100</f>
        <v>#DIV/0!</v>
      </c>
      <c r="V109" s="115"/>
      <c r="W109" s="115"/>
      <c r="X109" s="115" t="e">
        <f>(X108/Y108)*100</f>
        <v>#DIV/0!</v>
      </c>
      <c r="Y109" s="115"/>
      <c r="Z109" s="115"/>
      <c r="AA109" s="115" t="e">
        <f>(AA108/AB108)*100</f>
        <v>#DIV/0!</v>
      </c>
      <c r="AB109" s="115"/>
      <c r="AC109" s="115"/>
      <c r="AD109" s="115" t="e">
        <f>(AD108/AE108)*100</f>
        <v>#DIV/0!</v>
      </c>
      <c r="AE109" s="115"/>
      <c r="AF109" s="115"/>
      <c r="AG109" s="115" t="e">
        <f>(AG108/AH108)*100</f>
        <v>#DIV/0!</v>
      </c>
      <c r="AH109" s="115"/>
      <c r="AI109" s="115"/>
      <c r="AJ109" s="115" t="e">
        <f>(AJ108/AK108)*100</f>
        <v>#DIV/0!</v>
      </c>
      <c r="AK109" s="115"/>
      <c r="AL109" s="115"/>
      <c r="AM109" s="115" t="e">
        <f>(AM108/AN108)*100</f>
        <v>#DIV/0!</v>
      </c>
      <c r="AN109" s="115"/>
      <c r="AO109" s="115"/>
      <c r="AP109" s="115" t="e">
        <f>(AP108/AQ108)*100</f>
        <v>#DIV/0!</v>
      </c>
      <c r="AQ109" s="115"/>
      <c r="AR109" s="115"/>
      <c r="AS109" s="115" t="e">
        <f>(AS108/AT108)*100</f>
        <v>#DIV/0!</v>
      </c>
      <c r="AT109" s="115"/>
      <c r="AU109" s="115"/>
    </row>
    <row r="110" spans="2:47" ht="18" customHeight="1" x14ac:dyDescent="0.25">
      <c r="B110" s="224"/>
      <c r="C110" s="109">
        <v>52</v>
      </c>
      <c r="D110" s="103" t="s">
        <v>264</v>
      </c>
      <c r="E110" s="103" t="s">
        <v>265</v>
      </c>
      <c r="F110" s="226" t="s">
        <v>374</v>
      </c>
      <c r="G110" s="71">
        <v>1</v>
      </c>
      <c r="H110" s="214" t="s">
        <v>28</v>
      </c>
      <c r="I110" s="16" t="s">
        <v>493</v>
      </c>
      <c r="J110" s="154" t="s">
        <v>493</v>
      </c>
      <c r="K110" s="155"/>
      <c r="L110" s="16" t="s">
        <v>493</v>
      </c>
      <c r="M110" s="154" t="s">
        <v>493</v>
      </c>
      <c r="N110" s="155"/>
      <c r="O110" s="16"/>
      <c r="P110" s="154"/>
      <c r="Q110" s="155"/>
      <c r="R110" s="16"/>
      <c r="S110" s="154"/>
      <c r="T110" s="155"/>
      <c r="U110" s="16"/>
      <c r="V110" s="154"/>
      <c r="W110" s="155"/>
      <c r="X110" s="16"/>
      <c r="Y110" s="154"/>
      <c r="Z110" s="155"/>
      <c r="AA110" s="16"/>
      <c r="AB110" s="154"/>
      <c r="AC110" s="155"/>
      <c r="AD110" s="16"/>
      <c r="AE110" s="154"/>
      <c r="AF110" s="155"/>
      <c r="AG110" s="16"/>
      <c r="AH110" s="154"/>
      <c r="AI110" s="155"/>
      <c r="AJ110" s="16"/>
      <c r="AK110" s="154"/>
      <c r="AL110" s="155"/>
      <c r="AM110" s="16"/>
      <c r="AN110" s="154"/>
      <c r="AO110" s="155"/>
      <c r="AP110" s="16"/>
      <c r="AQ110" s="154"/>
      <c r="AR110" s="155"/>
      <c r="AS110" s="16"/>
      <c r="AT110" s="154"/>
      <c r="AU110" s="155"/>
    </row>
    <row r="111" spans="2:47" ht="18" customHeight="1" x14ac:dyDescent="0.25">
      <c r="B111" s="224"/>
      <c r="C111" s="109"/>
      <c r="D111" s="103"/>
      <c r="E111" s="103"/>
      <c r="F111" s="227"/>
      <c r="G111" s="66"/>
      <c r="H111" s="214"/>
      <c r="I111" s="115" t="e">
        <f t="shared" ref="I111" si="60">(I110/J110)*100</f>
        <v>#VALUE!</v>
      </c>
      <c r="J111" s="115"/>
      <c r="K111" s="115"/>
      <c r="L111" s="115" t="e">
        <f t="shared" ref="L111" si="61">(L110/M110)*100</f>
        <v>#VALUE!</v>
      </c>
      <c r="M111" s="115"/>
      <c r="N111" s="115"/>
      <c r="O111" s="115" t="e">
        <f>(O110/P110)*100</f>
        <v>#DIV/0!</v>
      </c>
      <c r="P111" s="115"/>
      <c r="Q111" s="115"/>
      <c r="R111" s="115" t="e">
        <f>(R110/S110)*100</f>
        <v>#DIV/0!</v>
      </c>
      <c r="S111" s="115"/>
      <c r="T111" s="115"/>
      <c r="U111" s="115" t="e">
        <f>(U110/V110)*100</f>
        <v>#DIV/0!</v>
      </c>
      <c r="V111" s="115"/>
      <c r="W111" s="115"/>
      <c r="X111" s="115" t="e">
        <f>(X110/Y110)*100</f>
        <v>#DIV/0!</v>
      </c>
      <c r="Y111" s="115"/>
      <c r="Z111" s="115"/>
      <c r="AA111" s="115" t="e">
        <f>(AA110/AB110)*100</f>
        <v>#DIV/0!</v>
      </c>
      <c r="AB111" s="115"/>
      <c r="AC111" s="115"/>
      <c r="AD111" s="115" t="e">
        <f>(AD110/AE110)*100</f>
        <v>#DIV/0!</v>
      </c>
      <c r="AE111" s="115"/>
      <c r="AF111" s="115"/>
      <c r="AG111" s="115" t="e">
        <f>(AG110/AH110)*100</f>
        <v>#DIV/0!</v>
      </c>
      <c r="AH111" s="115"/>
      <c r="AI111" s="115"/>
      <c r="AJ111" s="115" t="e">
        <f>(AJ110/AK110)*100</f>
        <v>#DIV/0!</v>
      </c>
      <c r="AK111" s="115"/>
      <c r="AL111" s="115"/>
      <c r="AM111" s="115" t="e">
        <f>(AM110/AN110)*100</f>
        <v>#DIV/0!</v>
      </c>
      <c r="AN111" s="115"/>
      <c r="AO111" s="115"/>
      <c r="AP111" s="115" t="e">
        <f>(AP110/AQ110)*100</f>
        <v>#DIV/0!</v>
      </c>
      <c r="AQ111" s="115"/>
      <c r="AR111" s="115"/>
      <c r="AS111" s="115" t="e">
        <f>(AS110/AT110)*100</f>
        <v>#DIV/0!</v>
      </c>
      <c r="AT111" s="115"/>
      <c r="AU111" s="115"/>
    </row>
    <row r="112" spans="2:47" ht="18" customHeight="1" x14ac:dyDescent="0.25">
      <c r="B112" s="224"/>
      <c r="C112" s="109">
        <v>53</v>
      </c>
      <c r="D112" s="103" t="s">
        <v>266</v>
      </c>
      <c r="E112" s="103" t="s">
        <v>267</v>
      </c>
      <c r="F112" s="226" t="s">
        <v>375</v>
      </c>
      <c r="G112" s="66" t="s">
        <v>281</v>
      </c>
      <c r="H112" s="214" t="s">
        <v>28</v>
      </c>
      <c r="I112" s="16" t="s">
        <v>493</v>
      </c>
      <c r="J112" s="154" t="s">
        <v>493</v>
      </c>
      <c r="K112" s="155"/>
      <c r="L112" s="16" t="s">
        <v>493</v>
      </c>
      <c r="M112" s="154" t="s">
        <v>493</v>
      </c>
      <c r="N112" s="155"/>
      <c r="O112" s="16"/>
      <c r="P112" s="154"/>
      <c r="Q112" s="155"/>
      <c r="R112" s="16"/>
      <c r="S112" s="154"/>
      <c r="T112" s="155"/>
      <c r="U112" s="16"/>
      <c r="V112" s="154"/>
      <c r="W112" s="155"/>
      <c r="X112" s="16"/>
      <c r="Y112" s="154"/>
      <c r="Z112" s="155"/>
      <c r="AA112" s="16"/>
      <c r="AB112" s="154"/>
      <c r="AC112" s="155"/>
      <c r="AD112" s="16"/>
      <c r="AE112" s="154"/>
      <c r="AF112" s="155"/>
      <c r="AG112" s="16"/>
      <c r="AH112" s="154"/>
      <c r="AI112" s="155"/>
      <c r="AJ112" s="16"/>
      <c r="AK112" s="154"/>
      <c r="AL112" s="155"/>
      <c r="AM112" s="16"/>
      <c r="AN112" s="154"/>
      <c r="AO112" s="155"/>
      <c r="AP112" s="16"/>
      <c r="AQ112" s="154"/>
      <c r="AR112" s="155"/>
      <c r="AS112" s="16"/>
      <c r="AT112" s="154"/>
      <c r="AU112" s="155"/>
    </row>
    <row r="113" spans="2:47" ht="18" customHeight="1" x14ac:dyDescent="0.25">
      <c r="B113" s="224"/>
      <c r="C113" s="109"/>
      <c r="D113" s="103"/>
      <c r="E113" s="103"/>
      <c r="F113" s="227"/>
      <c r="G113" s="66"/>
      <c r="H113" s="214"/>
      <c r="I113" s="115" t="e">
        <f t="shared" ref="I113" si="62">(I112/J112)*100</f>
        <v>#VALUE!</v>
      </c>
      <c r="J113" s="115"/>
      <c r="K113" s="115"/>
      <c r="L113" s="115" t="e">
        <f t="shared" ref="L113" si="63">(L112/M112)*100</f>
        <v>#VALUE!</v>
      </c>
      <c r="M113" s="115"/>
      <c r="N113" s="115"/>
      <c r="O113" s="115" t="e">
        <f>(O112/P112)*100</f>
        <v>#DIV/0!</v>
      </c>
      <c r="P113" s="115"/>
      <c r="Q113" s="115"/>
      <c r="R113" s="115" t="e">
        <f>(R112/S112)*100</f>
        <v>#DIV/0!</v>
      </c>
      <c r="S113" s="115"/>
      <c r="T113" s="115"/>
      <c r="U113" s="115" t="e">
        <f>(U112/V112)*100</f>
        <v>#DIV/0!</v>
      </c>
      <c r="V113" s="115"/>
      <c r="W113" s="115"/>
      <c r="X113" s="115" t="e">
        <f>(X112/Y112)*100</f>
        <v>#DIV/0!</v>
      </c>
      <c r="Y113" s="115"/>
      <c r="Z113" s="115"/>
      <c r="AA113" s="115" t="e">
        <f>(AA112/AB112)*100</f>
        <v>#DIV/0!</v>
      </c>
      <c r="AB113" s="115"/>
      <c r="AC113" s="115"/>
      <c r="AD113" s="115" t="e">
        <f>(AD112/AE112)*100</f>
        <v>#DIV/0!</v>
      </c>
      <c r="AE113" s="115"/>
      <c r="AF113" s="115"/>
      <c r="AG113" s="115" t="e">
        <f>(AG112/AH112)*100</f>
        <v>#DIV/0!</v>
      </c>
      <c r="AH113" s="115"/>
      <c r="AI113" s="115"/>
      <c r="AJ113" s="115" t="e">
        <f>(AJ112/AK112)*100</f>
        <v>#DIV/0!</v>
      </c>
      <c r="AK113" s="115"/>
      <c r="AL113" s="115"/>
      <c r="AM113" s="115" t="e">
        <f>(AM112/AN112)*100</f>
        <v>#DIV/0!</v>
      </c>
      <c r="AN113" s="115"/>
      <c r="AO113" s="115"/>
      <c r="AP113" s="115" t="e">
        <f>(AP112/AQ112)*100</f>
        <v>#DIV/0!</v>
      </c>
      <c r="AQ113" s="115"/>
      <c r="AR113" s="115"/>
      <c r="AS113" s="115" t="e">
        <f>(AS112/AT112)*100</f>
        <v>#DIV/0!</v>
      </c>
      <c r="AT113" s="115"/>
      <c r="AU113" s="115"/>
    </row>
    <row r="114" spans="2:47" ht="18" customHeight="1" x14ac:dyDescent="0.25">
      <c r="B114" s="224"/>
      <c r="C114" s="109">
        <v>54</v>
      </c>
      <c r="D114" s="103" t="s">
        <v>268</v>
      </c>
      <c r="E114" s="103" t="s">
        <v>269</v>
      </c>
      <c r="F114" s="226" t="s">
        <v>376</v>
      </c>
      <c r="G114" s="66" t="s">
        <v>45</v>
      </c>
      <c r="H114" s="214" t="s">
        <v>28</v>
      </c>
      <c r="I114" s="16" t="s">
        <v>493</v>
      </c>
      <c r="J114" s="154" t="s">
        <v>493</v>
      </c>
      <c r="K114" s="155"/>
      <c r="L114" s="16" t="s">
        <v>493</v>
      </c>
      <c r="M114" s="154" t="s">
        <v>493</v>
      </c>
      <c r="N114" s="155"/>
      <c r="O114" s="16"/>
      <c r="P114" s="154"/>
      <c r="Q114" s="155"/>
      <c r="R114" s="16"/>
      <c r="S114" s="154"/>
      <c r="T114" s="155"/>
      <c r="U114" s="16"/>
      <c r="V114" s="154"/>
      <c r="W114" s="155"/>
      <c r="X114" s="16"/>
      <c r="Y114" s="154"/>
      <c r="Z114" s="155"/>
      <c r="AA114" s="16"/>
      <c r="AB114" s="154"/>
      <c r="AC114" s="155"/>
      <c r="AD114" s="16"/>
      <c r="AE114" s="154"/>
      <c r="AF114" s="155"/>
      <c r="AG114" s="16"/>
      <c r="AH114" s="154"/>
      <c r="AI114" s="155"/>
      <c r="AJ114" s="16"/>
      <c r="AK114" s="154"/>
      <c r="AL114" s="155"/>
      <c r="AM114" s="16"/>
      <c r="AN114" s="154"/>
      <c r="AO114" s="155"/>
      <c r="AP114" s="16"/>
      <c r="AQ114" s="154"/>
      <c r="AR114" s="155"/>
      <c r="AS114" s="16"/>
      <c r="AT114" s="154"/>
      <c r="AU114" s="155"/>
    </row>
    <row r="115" spans="2:47" ht="18" customHeight="1" x14ac:dyDescent="0.25">
      <c r="B115" s="224"/>
      <c r="C115" s="109"/>
      <c r="D115" s="103"/>
      <c r="E115" s="103"/>
      <c r="F115" s="227"/>
      <c r="G115" s="66"/>
      <c r="H115" s="214"/>
      <c r="I115" s="115" t="e">
        <f t="shared" ref="I115" si="64">(I114/J114)*100</f>
        <v>#VALUE!</v>
      </c>
      <c r="J115" s="115"/>
      <c r="K115" s="115"/>
      <c r="L115" s="115" t="e">
        <f t="shared" ref="L115" si="65">(L114/M114)*100</f>
        <v>#VALUE!</v>
      </c>
      <c r="M115" s="115"/>
      <c r="N115" s="115"/>
      <c r="O115" s="115" t="e">
        <f>(O114/P114)*100</f>
        <v>#DIV/0!</v>
      </c>
      <c r="P115" s="115"/>
      <c r="Q115" s="115"/>
      <c r="R115" s="115" t="e">
        <f>(R114/S114)*100</f>
        <v>#DIV/0!</v>
      </c>
      <c r="S115" s="115"/>
      <c r="T115" s="115"/>
      <c r="U115" s="115" t="e">
        <f>(U114/V114)*100</f>
        <v>#DIV/0!</v>
      </c>
      <c r="V115" s="115"/>
      <c r="W115" s="115"/>
      <c r="X115" s="115" t="e">
        <f>(X114/Y114)*100</f>
        <v>#DIV/0!</v>
      </c>
      <c r="Y115" s="115"/>
      <c r="Z115" s="115"/>
      <c r="AA115" s="115" t="e">
        <f>(AA114/AB114)*100</f>
        <v>#DIV/0!</v>
      </c>
      <c r="AB115" s="115"/>
      <c r="AC115" s="115"/>
      <c r="AD115" s="115" t="e">
        <f>(AD114/AE114)*100</f>
        <v>#DIV/0!</v>
      </c>
      <c r="AE115" s="115"/>
      <c r="AF115" s="115"/>
      <c r="AG115" s="115" t="e">
        <f>(AG114/AH114)*100</f>
        <v>#DIV/0!</v>
      </c>
      <c r="AH115" s="115"/>
      <c r="AI115" s="115"/>
      <c r="AJ115" s="115" t="e">
        <f>(AJ114/AK114)*100</f>
        <v>#DIV/0!</v>
      </c>
      <c r="AK115" s="115"/>
      <c r="AL115" s="115"/>
      <c r="AM115" s="115" t="e">
        <f>(AM114/AN114)*100</f>
        <v>#DIV/0!</v>
      </c>
      <c r="AN115" s="115"/>
      <c r="AO115" s="115"/>
      <c r="AP115" s="115" t="e">
        <f>(AP114/AQ114)*100</f>
        <v>#DIV/0!</v>
      </c>
      <c r="AQ115" s="115"/>
      <c r="AR115" s="115"/>
      <c r="AS115" s="115" t="e">
        <f>(AS114/AT114)*100</f>
        <v>#DIV/0!</v>
      </c>
      <c r="AT115" s="115"/>
      <c r="AU115" s="115"/>
    </row>
    <row r="116" spans="2:47" ht="18" customHeight="1" x14ac:dyDescent="0.25">
      <c r="B116" s="224"/>
      <c r="C116" s="109">
        <v>55</v>
      </c>
      <c r="D116" s="103" t="s">
        <v>270</v>
      </c>
      <c r="E116" s="103" t="s">
        <v>271</v>
      </c>
      <c r="F116" s="226" t="s">
        <v>377</v>
      </c>
      <c r="G116" s="106"/>
      <c r="H116" s="214" t="s">
        <v>28</v>
      </c>
      <c r="I116" s="169">
        <v>0</v>
      </c>
      <c r="J116" s="170"/>
      <c r="K116" s="171"/>
      <c r="L116" s="169">
        <v>0</v>
      </c>
      <c r="M116" s="170"/>
      <c r="N116" s="171"/>
      <c r="O116" s="169"/>
      <c r="P116" s="170"/>
      <c r="Q116" s="171"/>
      <c r="R116" s="169"/>
      <c r="S116" s="170"/>
      <c r="T116" s="171"/>
      <c r="U116" s="169"/>
      <c r="V116" s="170"/>
      <c r="W116" s="171"/>
      <c r="X116" s="169"/>
      <c r="Y116" s="170"/>
      <c r="Z116" s="171"/>
      <c r="AA116" s="169"/>
      <c r="AB116" s="170"/>
      <c r="AC116" s="171"/>
      <c r="AD116" s="169"/>
      <c r="AE116" s="170"/>
      <c r="AF116" s="171"/>
      <c r="AG116" s="169"/>
      <c r="AH116" s="170"/>
      <c r="AI116" s="171"/>
      <c r="AJ116" s="169"/>
      <c r="AK116" s="170"/>
      <c r="AL116" s="171"/>
      <c r="AM116" s="169"/>
      <c r="AN116" s="170"/>
      <c r="AO116" s="171"/>
      <c r="AP116" s="169"/>
      <c r="AQ116" s="170"/>
      <c r="AR116" s="171"/>
      <c r="AS116" s="169"/>
      <c r="AT116" s="170"/>
      <c r="AU116" s="171"/>
    </row>
    <row r="117" spans="2:47" ht="18" customHeight="1" thickBot="1" x14ac:dyDescent="0.3">
      <c r="B117" s="225"/>
      <c r="C117" s="109"/>
      <c r="D117" s="103"/>
      <c r="E117" s="103"/>
      <c r="F117" s="227"/>
      <c r="G117" s="106"/>
      <c r="H117" s="214"/>
      <c r="I117" s="172"/>
      <c r="J117" s="173"/>
      <c r="K117" s="174"/>
      <c r="L117" s="172"/>
      <c r="M117" s="173"/>
      <c r="N117" s="174"/>
      <c r="O117" s="172"/>
      <c r="P117" s="173"/>
      <c r="Q117" s="174"/>
      <c r="R117" s="172"/>
      <c r="S117" s="173"/>
      <c r="T117" s="174"/>
      <c r="U117" s="172"/>
      <c r="V117" s="173"/>
      <c r="W117" s="174"/>
      <c r="X117" s="172"/>
      <c r="Y117" s="173"/>
      <c r="Z117" s="174"/>
      <c r="AA117" s="172"/>
      <c r="AB117" s="173"/>
      <c r="AC117" s="174"/>
      <c r="AD117" s="172"/>
      <c r="AE117" s="173"/>
      <c r="AF117" s="174"/>
      <c r="AG117" s="172"/>
      <c r="AH117" s="173"/>
      <c r="AI117" s="174"/>
      <c r="AJ117" s="172"/>
      <c r="AK117" s="173"/>
      <c r="AL117" s="174"/>
      <c r="AM117" s="172"/>
      <c r="AN117" s="173"/>
      <c r="AO117" s="174"/>
      <c r="AP117" s="172"/>
      <c r="AQ117" s="173"/>
      <c r="AR117" s="174"/>
      <c r="AS117" s="172"/>
      <c r="AT117" s="173"/>
      <c r="AU117" s="174"/>
    </row>
    <row r="118" spans="2:47" ht="18" customHeight="1" x14ac:dyDescent="0.25">
      <c r="B118" s="219" t="s">
        <v>149</v>
      </c>
      <c r="C118" s="109">
        <v>56</v>
      </c>
      <c r="D118" s="97" t="s">
        <v>306</v>
      </c>
      <c r="E118" s="97" t="s">
        <v>286</v>
      </c>
      <c r="F118" s="222" t="s">
        <v>378</v>
      </c>
      <c r="G118" s="79">
        <v>1</v>
      </c>
      <c r="H118" s="183" t="s">
        <v>28</v>
      </c>
      <c r="I118" s="16">
        <v>4186</v>
      </c>
      <c r="J118" s="154">
        <v>4551</v>
      </c>
      <c r="K118" s="155"/>
      <c r="L118" s="16">
        <v>3654</v>
      </c>
      <c r="M118" s="154">
        <v>4585</v>
      </c>
      <c r="N118" s="155"/>
      <c r="O118" s="16"/>
      <c r="P118" s="154"/>
      <c r="Q118" s="155"/>
      <c r="R118" s="16"/>
      <c r="S118" s="154"/>
      <c r="T118" s="155"/>
      <c r="U118" s="16"/>
      <c r="V118" s="154"/>
      <c r="W118" s="155"/>
      <c r="X118" s="16"/>
      <c r="Y118" s="154"/>
      <c r="Z118" s="155"/>
      <c r="AA118" s="16"/>
      <c r="AB118" s="154"/>
      <c r="AC118" s="155"/>
      <c r="AD118" s="16"/>
      <c r="AE118" s="154"/>
      <c r="AF118" s="155"/>
      <c r="AG118" s="16"/>
      <c r="AH118" s="154"/>
      <c r="AI118" s="155"/>
      <c r="AJ118" s="16"/>
      <c r="AK118" s="154"/>
      <c r="AL118" s="155"/>
      <c r="AM118" s="16"/>
      <c r="AN118" s="154"/>
      <c r="AO118" s="155"/>
      <c r="AP118" s="16"/>
      <c r="AQ118" s="154"/>
      <c r="AR118" s="155"/>
      <c r="AS118" s="16"/>
      <c r="AT118" s="154"/>
      <c r="AU118" s="155"/>
    </row>
    <row r="119" spans="2:47" ht="18" customHeight="1" x14ac:dyDescent="0.25">
      <c r="B119" s="220"/>
      <c r="C119" s="109"/>
      <c r="D119" s="97"/>
      <c r="E119" s="97"/>
      <c r="F119" s="97"/>
      <c r="G119" s="77"/>
      <c r="H119" s="183"/>
      <c r="I119" s="115">
        <f t="shared" ref="I119" si="66">(I118/J118)*100</f>
        <v>91.979784662711495</v>
      </c>
      <c r="J119" s="115"/>
      <c r="K119" s="115"/>
      <c r="L119" s="115">
        <f t="shared" ref="L119" si="67">(L118/M118)*100</f>
        <v>79.694656488549626</v>
      </c>
      <c r="M119" s="115"/>
      <c r="N119" s="115"/>
      <c r="O119" s="115" t="e">
        <f>(O118/P118)*100</f>
        <v>#DIV/0!</v>
      </c>
      <c r="P119" s="115"/>
      <c r="Q119" s="115"/>
      <c r="R119" s="115" t="e">
        <f>(R118/S118)*100</f>
        <v>#DIV/0!</v>
      </c>
      <c r="S119" s="115"/>
      <c r="T119" s="115"/>
      <c r="U119" s="115" t="e">
        <f>(U118/V118)*100</f>
        <v>#DIV/0!</v>
      </c>
      <c r="V119" s="115"/>
      <c r="W119" s="115"/>
      <c r="X119" s="115" t="e">
        <f>(X118/Y118)*100</f>
        <v>#DIV/0!</v>
      </c>
      <c r="Y119" s="115"/>
      <c r="Z119" s="115"/>
      <c r="AA119" s="115" t="e">
        <f>(AA118/AB118)*100</f>
        <v>#DIV/0!</v>
      </c>
      <c r="AB119" s="115"/>
      <c r="AC119" s="115"/>
      <c r="AD119" s="115" t="e">
        <f>(AD118/AE118)*100</f>
        <v>#DIV/0!</v>
      </c>
      <c r="AE119" s="115"/>
      <c r="AF119" s="115"/>
      <c r="AG119" s="115" t="e">
        <f>(AG118/AH118)*100</f>
        <v>#DIV/0!</v>
      </c>
      <c r="AH119" s="115"/>
      <c r="AI119" s="115"/>
      <c r="AJ119" s="115" t="e">
        <f>(AJ118/AK118)*100</f>
        <v>#DIV/0!</v>
      </c>
      <c r="AK119" s="115"/>
      <c r="AL119" s="115"/>
      <c r="AM119" s="115" t="e">
        <f>(AM118/AN118)*100</f>
        <v>#DIV/0!</v>
      </c>
      <c r="AN119" s="115"/>
      <c r="AO119" s="115"/>
      <c r="AP119" s="115" t="e">
        <f>(AP118/AQ118)*100</f>
        <v>#DIV/0!</v>
      </c>
      <c r="AQ119" s="115"/>
      <c r="AR119" s="115"/>
      <c r="AS119" s="115" t="e">
        <f>(AS118/AT118)*100</f>
        <v>#DIV/0!</v>
      </c>
      <c r="AT119" s="115"/>
      <c r="AU119" s="115"/>
    </row>
    <row r="120" spans="2:47" ht="18" customHeight="1" x14ac:dyDescent="0.25">
      <c r="B120" s="220"/>
      <c r="C120" s="109">
        <v>57</v>
      </c>
      <c r="D120" s="97" t="s">
        <v>307</v>
      </c>
      <c r="E120" s="97" t="s">
        <v>153</v>
      </c>
      <c r="F120" s="97" t="s">
        <v>379</v>
      </c>
      <c r="G120" s="79">
        <v>0.95</v>
      </c>
      <c r="H120" s="183" t="s">
        <v>28</v>
      </c>
      <c r="I120" s="16">
        <v>20</v>
      </c>
      <c r="J120" s="154">
        <v>20</v>
      </c>
      <c r="K120" s="155"/>
      <c r="L120" s="16">
        <v>10</v>
      </c>
      <c r="M120" s="154">
        <v>10</v>
      </c>
      <c r="N120" s="155"/>
      <c r="O120" s="16"/>
      <c r="P120" s="154"/>
      <c r="Q120" s="155"/>
      <c r="R120" s="16"/>
      <c r="S120" s="154"/>
      <c r="T120" s="155"/>
      <c r="U120" s="16"/>
      <c r="V120" s="154"/>
      <c r="W120" s="155"/>
      <c r="X120" s="16"/>
      <c r="Y120" s="154"/>
      <c r="Z120" s="155"/>
      <c r="AA120" s="16"/>
      <c r="AB120" s="154"/>
      <c r="AC120" s="155"/>
      <c r="AD120" s="16"/>
      <c r="AE120" s="154"/>
      <c r="AF120" s="155"/>
      <c r="AG120" s="16"/>
      <c r="AH120" s="154"/>
      <c r="AI120" s="155"/>
      <c r="AJ120" s="16"/>
      <c r="AK120" s="154"/>
      <c r="AL120" s="155"/>
      <c r="AM120" s="16"/>
      <c r="AN120" s="154"/>
      <c r="AO120" s="155"/>
      <c r="AP120" s="16"/>
      <c r="AQ120" s="154"/>
      <c r="AR120" s="155"/>
      <c r="AS120" s="16"/>
      <c r="AT120" s="154"/>
      <c r="AU120" s="155"/>
    </row>
    <row r="121" spans="2:47" ht="18" customHeight="1" x14ac:dyDescent="0.25">
      <c r="B121" s="220"/>
      <c r="C121" s="109"/>
      <c r="D121" s="97"/>
      <c r="E121" s="97"/>
      <c r="F121" s="97"/>
      <c r="G121" s="77"/>
      <c r="H121" s="183"/>
      <c r="I121" s="115">
        <f t="shared" ref="I121" si="68">(I120/J120)*100</f>
        <v>100</v>
      </c>
      <c r="J121" s="115"/>
      <c r="K121" s="115"/>
      <c r="L121" s="115">
        <f t="shared" ref="L121" si="69">(L120/M120)*100</f>
        <v>100</v>
      </c>
      <c r="M121" s="115"/>
      <c r="N121" s="115"/>
      <c r="O121" s="115" t="e">
        <f>(O120/P120)*100</f>
        <v>#DIV/0!</v>
      </c>
      <c r="P121" s="115"/>
      <c r="Q121" s="115"/>
      <c r="R121" s="115" t="e">
        <f>(R120/S120)*100</f>
        <v>#DIV/0!</v>
      </c>
      <c r="S121" s="115"/>
      <c r="T121" s="115"/>
      <c r="U121" s="115" t="e">
        <f>(U120/V120)*100</f>
        <v>#DIV/0!</v>
      </c>
      <c r="V121" s="115"/>
      <c r="W121" s="115"/>
      <c r="X121" s="115" t="e">
        <f>(X120/Y120)*100</f>
        <v>#DIV/0!</v>
      </c>
      <c r="Y121" s="115"/>
      <c r="Z121" s="115"/>
      <c r="AA121" s="115" t="e">
        <f>(AA120/AB120)*100</f>
        <v>#DIV/0!</v>
      </c>
      <c r="AB121" s="115"/>
      <c r="AC121" s="115"/>
      <c r="AD121" s="115" t="e">
        <f>(AD120/AE120)*100</f>
        <v>#DIV/0!</v>
      </c>
      <c r="AE121" s="115"/>
      <c r="AF121" s="115"/>
      <c r="AG121" s="115" t="e">
        <f>(AG120/AH120)*100</f>
        <v>#DIV/0!</v>
      </c>
      <c r="AH121" s="115"/>
      <c r="AI121" s="115"/>
      <c r="AJ121" s="115" t="e">
        <f>(AJ120/AK120)*100</f>
        <v>#DIV/0!</v>
      </c>
      <c r="AK121" s="115"/>
      <c r="AL121" s="115"/>
      <c r="AM121" s="115" t="e">
        <f>(AM120/AN120)*100</f>
        <v>#DIV/0!</v>
      </c>
      <c r="AN121" s="115"/>
      <c r="AO121" s="115"/>
      <c r="AP121" s="115" t="e">
        <f>(AP120/AQ120)*100</f>
        <v>#DIV/0!</v>
      </c>
      <c r="AQ121" s="115"/>
      <c r="AR121" s="115"/>
      <c r="AS121" s="115" t="e">
        <f>(AS120/AT120)*100</f>
        <v>#DIV/0!</v>
      </c>
      <c r="AT121" s="115"/>
      <c r="AU121" s="115"/>
    </row>
    <row r="122" spans="2:47" ht="18" customHeight="1" x14ac:dyDescent="0.25">
      <c r="B122" s="220"/>
      <c r="C122" s="109">
        <v>58</v>
      </c>
      <c r="D122" s="97" t="s">
        <v>308</v>
      </c>
      <c r="E122" s="97" t="s">
        <v>155</v>
      </c>
      <c r="F122" s="97" t="s">
        <v>380</v>
      </c>
      <c r="G122" s="79">
        <v>0.95</v>
      </c>
      <c r="H122" s="183" t="s">
        <v>28</v>
      </c>
      <c r="I122" s="16">
        <v>1364</v>
      </c>
      <c r="J122" s="154">
        <v>1436</v>
      </c>
      <c r="K122" s="155"/>
      <c r="L122" s="16">
        <v>1281</v>
      </c>
      <c r="M122" s="154">
        <v>1349</v>
      </c>
      <c r="N122" s="155"/>
      <c r="O122" s="16"/>
      <c r="P122" s="154"/>
      <c r="Q122" s="155"/>
      <c r="R122" s="16"/>
      <c r="S122" s="154"/>
      <c r="T122" s="155"/>
      <c r="U122" s="16"/>
      <c r="V122" s="154"/>
      <c r="W122" s="155"/>
      <c r="X122" s="16"/>
      <c r="Y122" s="154"/>
      <c r="Z122" s="155"/>
      <c r="AA122" s="16"/>
      <c r="AB122" s="154"/>
      <c r="AC122" s="155"/>
      <c r="AD122" s="16"/>
      <c r="AE122" s="154"/>
      <c r="AF122" s="155"/>
      <c r="AG122" s="16"/>
      <c r="AH122" s="154"/>
      <c r="AI122" s="155"/>
      <c r="AJ122" s="16"/>
      <c r="AK122" s="154"/>
      <c r="AL122" s="155"/>
      <c r="AM122" s="16"/>
      <c r="AN122" s="154"/>
      <c r="AO122" s="155"/>
      <c r="AP122" s="16"/>
      <c r="AQ122" s="154"/>
      <c r="AR122" s="155"/>
      <c r="AS122" s="16"/>
      <c r="AT122" s="154"/>
      <c r="AU122" s="155"/>
    </row>
    <row r="123" spans="2:47" ht="18" customHeight="1" x14ac:dyDescent="0.25">
      <c r="B123" s="220"/>
      <c r="C123" s="109"/>
      <c r="D123" s="97"/>
      <c r="E123" s="97"/>
      <c r="F123" s="97"/>
      <c r="G123" s="77"/>
      <c r="H123" s="183"/>
      <c r="I123" s="115">
        <f t="shared" ref="I123" si="70">(I122/J122)*100</f>
        <v>94.986072423398326</v>
      </c>
      <c r="J123" s="115"/>
      <c r="K123" s="115"/>
      <c r="L123" s="115">
        <f t="shared" ref="L123" si="71">(L122/M122)*100</f>
        <v>94.959229058561903</v>
      </c>
      <c r="M123" s="115"/>
      <c r="N123" s="115"/>
      <c r="O123" s="115" t="e">
        <f>(O122/P122)*100</f>
        <v>#DIV/0!</v>
      </c>
      <c r="P123" s="115"/>
      <c r="Q123" s="115"/>
      <c r="R123" s="115" t="e">
        <f>(R122/S122)*100</f>
        <v>#DIV/0!</v>
      </c>
      <c r="S123" s="115"/>
      <c r="T123" s="115"/>
      <c r="U123" s="115" t="e">
        <f>(U122/V122)*100</f>
        <v>#DIV/0!</v>
      </c>
      <c r="V123" s="115"/>
      <c r="W123" s="115"/>
      <c r="X123" s="115" t="e">
        <f>(X122/Y122)*100</f>
        <v>#DIV/0!</v>
      </c>
      <c r="Y123" s="115"/>
      <c r="Z123" s="115"/>
      <c r="AA123" s="115" t="e">
        <f>(AA122/AB122)*100</f>
        <v>#DIV/0!</v>
      </c>
      <c r="AB123" s="115"/>
      <c r="AC123" s="115"/>
      <c r="AD123" s="115" t="e">
        <f>(AD122/AE122)*100</f>
        <v>#DIV/0!</v>
      </c>
      <c r="AE123" s="115"/>
      <c r="AF123" s="115"/>
      <c r="AG123" s="115" t="e">
        <f>(AG122/AH122)*100</f>
        <v>#DIV/0!</v>
      </c>
      <c r="AH123" s="115"/>
      <c r="AI123" s="115"/>
      <c r="AJ123" s="115" t="e">
        <f>(AJ122/AK122)*100</f>
        <v>#DIV/0!</v>
      </c>
      <c r="AK123" s="115"/>
      <c r="AL123" s="115"/>
      <c r="AM123" s="115" t="e">
        <f>(AM122/AN122)*100</f>
        <v>#DIV/0!</v>
      </c>
      <c r="AN123" s="115"/>
      <c r="AO123" s="115"/>
      <c r="AP123" s="115" t="e">
        <f>(AP122/AQ122)*100</f>
        <v>#DIV/0!</v>
      </c>
      <c r="AQ123" s="115"/>
      <c r="AR123" s="115"/>
      <c r="AS123" s="115" t="e">
        <f>(AS122/AT122)*100</f>
        <v>#DIV/0!</v>
      </c>
      <c r="AT123" s="115"/>
      <c r="AU123" s="115"/>
    </row>
    <row r="124" spans="2:47" ht="18" customHeight="1" x14ac:dyDescent="0.25">
      <c r="B124" s="220"/>
      <c r="C124" s="109">
        <v>59</v>
      </c>
      <c r="D124" s="96" t="s">
        <v>309</v>
      </c>
      <c r="E124" s="96" t="s">
        <v>157</v>
      </c>
      <c r="F124" s="96" t="s">
        <v>381</v>
      </c>
      <c r="G124" s="79">
        <v>0.95</v>
      </c>
      <c r="H124" s="183" t="s">
        <v>28</v>
      </c>
      <c r="I124" s="16">
        <v>313</v>
      </c>
      <c r="J124" s="154">
        <v>606</v>
      </c>
      <c r="K124" s="155"/>
      <c r="L124" s="16">
        <v>439</v>
      </c>
      <c r="M124" s="154">
        <v>584</v>
      </c>
      <c r="N124" s="155"/>
      <c r="O124" s="16"/>
      <c r="P124" s="154"/>
      <c r="Q124" s="155"/>
      <c r="R124" s="16"/>
      <c r="S124" s="154"/>
      <c r="T124" s="155"/>
      <c r="U124" s="16"/>
      <c r="V124" s="154"/>
      <c r="W124" s="155"/>
      <c r="X124" s="16"/>
      <c r="Y124" s="154"/>
      <c r="Z124" s="155"/>
      <c r="AA124" s="16"/>
      <c r="AB124" s="154"/>
      <c r="AC124" s="155"/>
      <c r="AD124" s="16"/>
      <c r="AE124" s="154"/>
      <c r="AF124" s="155"/>
      <c r="AG124" s="16"/>
      <c r="AH124" s="154"/>
      <c r="AI124" s="155"/>
      <c r="AJ124" s="16"/>
      <c r="AK124" s="154"/>
      <c r="AL124" s="155"/>
      <c r="AM124" s="16"/>
      <c r="AN124" s="154"/>
      <c r="AO124" s="155"/>
      <c r="AP124" s="16"/>
      <c r="AQ124" s="154"/>
      <c r="AR124" s="155"/>
      <c r="AS124" s="16"/>
      <c r="AT124" s="154"/>
      <c r="AU124" s="155"/>
    </row>
    <row r="125" spans="2:47" ht="18" customHeight="1" x14ac:dyDescent="0.25">
      <c r="B125" s="220"/>
      <c r="C125" s="109"/>
      <c r="D125" s="96"/>
      <c r="E125" s="96"/>
      <c r="F125" s="96"/>
      <c r="G125" s="77"/>
      <c r="H125" s="183"/>
      <c r="I125" s="115">
        <f t="shared" ref="I125" si="72">(I124/J124)*100</f>
        <v>51.650165016501646</v>
      </c>
      <c r="J125" s="115"/>
      <c r="K125" s="115"/>
      <c r="L125" s="115">
        <f t="shared" ref="L125" si="73">(L124/M124)*100</f>
        <v>75.171232876712324</v>
      </c>
      <c r="M125" s="115"/>
      <c r="N125" s="115"/>
      <c r="O125" s="115" t="e">
        <f>(O124/P124)*100</f>
        <v>#DIV/0!</v>
      </c>
      <c r="P125" s="115"/>
      <c r="Q125" s="115"/>
      <c r="R125" s="115" t="e">
        <f>(R124/S124)*100</f>
        <v>#DIV/0!</v>
      </c>
      <c r="S125" s="115"/>
      <c r="T125" s="115"/>
      <c r="U125" s="115" t="e">
        <f>(U124/V124)*100</f>
        <v>#DIV/0!</v>
      </c>
      <c r="V125" s="115"/>
      <c r="W125" s="115"/>
      <c r="X125" s="115" t="e">
        <f>(X124/Y124)*100</f>
        <v>#DIV/0!</v>
      </c>
      <c r="Y125" s="115"/>
      <c r="Z125" s="115"/>
      <c r="AA125" s="115" t="e">
        <f>(AA124/AB124)*100</f>
        <v>#DIV/0!</v>
      </c>
      <c r="AB125" s="115"/>
      <c r="AC125" s="115"/>
      <c r="AD125" s="115" t="e">
        <f>(AD124/AE124)*100</f>
        <v>#DIV/0!</v>
      </c>
      <c r="AE125" s="115"/>
      <c r="AF125" s="115"/>
      <c r="AG125" s="115" t="e">
        <f>(AG124/AH124)*100</f>
        <v>#DIV/0!</v>
      </c>
      <c r="AH125" s="115"/>
      <c r="AI125" s="115"/>
      <c r="AJ125" s="115" t="e">
        <f>(AJ124/AK124)*100</f>
        <v>#DIV/0!</v>
      </c>
      <c r="AK125" s="115"/>
      <c r="AL125" s="115"/>
      <c r="AM125" s="115" t="e">
        <f>(AM124/AN124)*100</f>
        <v>#DIV/0!</v>
      </c>
      <c r="AN125" s="115"/>
      <c r="AO125" s="115"/>
      <c r="AP125" s="115" t="e">
        <f>(AP124/AQ124)*100</f>
        <v>#DIV/0!</v>
      </c>
      <c r="AQ125" s="115"/>
      <c r="AR125" s="115"/>
      <c r="AS125" s="115" t="e">
        <f>(AS124/AT124)*100</f>
        <v>#DIV/0!</v>
      </c>
      <c r="AT125" s="115"/>
      <c r="AU125" s="115"/>
    </row>
    <row r="126" spans="2:47" ht="18" customHeight="1" x14ac:dyDescent="0.25">
      <c r="B126" s="220"/>
      <c r="C126" s="109">
        <v>60</v>
      </c>
      <c r="D126" s="96" t="s">
        <v>310</v>
      </c>
      <c r="E126" s="96" t="s">
        <v>159</v>
      </c>
      <c r="F126" s="96" t="s">
        <v>382</v>
      </c>
      <c r="G126" s="79">
        <v>0.95</v>
      </c>
      <c r="H126" s="183" t="s">
        <v>28</v>
      </c>
      <c r="I126" s="16">
        <v>153</v>
      </c>
      <c r="J126" s="154">
        <v>228</v>
      </c>
      <c r="K126" s="155"/>
      <c r="L126" s="16">
        <v>136</v>
      </c>
      <c r="M126" s="154">
        <v>228</v>
      </c>
      <c r="N126" s="155"/>
      <c r="O126" s="16"/>
      <c r="P126" s="154"/>
      <c r="Q126" s="155"/>
      <c r="R126" s="16"/>
      <c r="S126" s="154"/>
      <c r="T126" s="155"/>
      <c r="U126" s="16"/>
      <c r="V126" s="154"/>
      <c r="W126" s="155"/>
      <c r="X126" s="16"/>
      <c r="Y126" s="154"/>
      <c r="Z126" s="155"/>
      <c r="AA126" s="16"/>
      <c r="AB126" s="154"/>
      <c r="AC126" s="155"/>
      <c r="AD126" s="16"/>
      <c r="AE126" s="154"/>
      <c r="AF126" s="155"/>
      <c r="AG126" s="16"/>
      <c r="AH126" s="154"/>
      <c r="AI126" s="155"/>
      <c r="AJ126" s="16"/>
      <c r="AK126" s="154"/>
      <c r="AL126" s="155"/>
      <c r="AM126" s="16"/>
      <c r="AN126" s="154"/>
      <c r="AO126" s="155"/>
      <c r="AP126" s="16"/>
      <c r="AQ126" s="154"/>
      <c r="AR126" s="155"/>
      <c r="AS126" s="16"/>
      <c r="AT126" s="154"/>
      <c r="AU126" s="155"/>
    </row>
    <row r="127" spans="2:47" ht="18" customHeight="1" thickBot="1" x14ac:dyDescent="0.3">
      <c r="B127" s="220"/>
      <c r="C127" s="109"/>
      <c r="D127" s="96"/>
      <c r="E127" s="96"/>
      <c r="F127" s="218"/>
      <c r="G127" s="77"/>
      <c r="H127" s="183"/>
      <c r="I127" s="115">
        <f t="shared" ref="I127" si="74">(I126/J126)*100</f>
        <v>67.10526315789474</v>
      </c>
      <c r="J127" s="115"/>
      <c r="K127" s="115"/>
      <c r="L127" s="115">
        <f t="shared" ref="L127" si="75">(L126/M126)*100</f>
        <v>59.649122807017541</v>
      </c>
      <c r="M127" s="115"/>
      <c r="N127" s="115"/>
      <c r="O127" s="115" t="e">
        <f>(O126/P126)*100</f>
        <v>#DIV/0!</v>
      </c>
      <c r="P127" s="115"/>
      <c r="Q127" s="115"/>
      <c r="R127" s="115" t="e">
        <f>(R126/S126)*100</f>
        <v>#DIV/0!</v>
      </c>
      <c r="S127" s="115"/>
      <c r="T127" s="115"/>
      <c r="U127" s="115" t="e">
        <f>(U126/V126)*100</f>
        <v>#DIV/0!</v>
      </c>
      <c r="V127" s="115"/>
      <c r="W127" s="115"/>
      <c r="X127" s="115" t="e">
        <f>(X126/Y126)*100</f>
        <v>#DIV/0!</v>
      </c>
      <c r="Y127" s="115"/>
      <c r="Z127" s="115"/>
      <c r="AA127" s="115" t="e">
        <f>(AA126/AB126)*100</f>
        <v>#DIV/0!</v>
      </c>
      <c r="AB127" s="115"/>
      <c r="AC127" s="115"/>
      <c r="AD127" s="115" t="e">
        <f>(AD126/AE126)*100</f>
        <v>#DIV/0!</v>
      </c>
      <c r="AE127" s="115"/>
      <c r="AF127" s="115"/>
      <c r="AG127" s="115" t="e">
        <f>(AG126/AH126)*100</f>
        <v>#DIV/0!</v>
      </c>
      <c r="AH127" s="115"/>
      <c r="AI127" s="115"/>
      <c r="AJ127" s="115" t="e">
        <f>(AJ126/AK126)*100</f>
        <v>#DIV/0!</v>
      </c>
      <c r="AK127" s="115"/>
      <c r="AL127" s="115"/>
      <c r="AM127" s="115" t="e">
        <f>(AM126/AN126)*100</f>
        <v>#DIV/0!</v>
      </c>
      <c r="AN127" s="115"/>
      <c r="AO127" s="115"/>
      <c r="AP127" s="115" t="e">
        <f>(AP126/AQ126)*100</f>
        <v>#DIV/0!</v>
      </c>
      <c r="AQ127" s="115"/>
      <c r="AR127" s="115"/>
      <c r="AS127" s="115" t="e">
        <f>(AS126/AT126)*100</f>
        <v>#DIV/0!</v>
      </c>
      <c r="AT127" s="115"/>
      <c r="AU127" s="115"/>
    </row>
    <row r="128" spans="2:47" ht="18" customHeight="1" x14ac:dyDescent="0.25">
      <c r="B128" s="220"/>
      <c r="C128" s="109">
        <v>61</v>
      </c>
      <c r="D128" s="96" t="s">
        <v>311</v>
      </c>
      <c r="E128" s="96" t="s">
        <v>163</v>
      </c>
      <c r="F128" s="96" t="s">
        <v>383</v>
      </c>
      <c r="G128" s="79">
        <v>0.95</v>
      </c>
      <c r="H128" s="183" t="s">
        <v>28</v>
      </c>
      <c r="I128" s="16">
        <v>842</v>
      </c>
      <c r="J128" s="154">
        <v>789</v>
      </c>
      <c r="K128" s="155"/>
      <c r="L128" s="16">
        <v>661</v>
      </c>
      <c r="M128" s="154">
        <v>799</v>
      </c>
      <c r="N128" s="155"/>
      <c r="O128" s="16"/>
      <c r="P128" s="154"/>
      <c r="Q128" s="155"/>
      <c r="R128" s="16"/>
      <c r="S128" s="154"/>
      <c r="T128" s="155"/>
      <c r="U128" s="16"/>
      <c r="V128" s="154"/>
      <c r="W128" s="155"/>
      <c r="X128" s="16"/>
      <c r="Y128" s="154"/>
      <c r="Z128" s="155"/>
      <c r="AA128" s="16"/>
      <c r="AB128" s="154"/>
      <c r="AC128" s="155"/>
      <c r="AD128" s="16"/>
      <c r="AE128" s="154"/>
      <c r="AF128" s="155"/>
      <c r="AG128" s="16"/>
      <c r="AH128" s="154"/>
      <c r="AI128" s="155"/>
      <c r="AJ128" s="16"/>
      <c r="AK128" s="154"/>
      <c r="AL128" s="155"/>
      <c r="AM128" s="16"/>
      <c r="AN128" s="154"/>
      <c r="AO128" s="155"/>
      <c r="AP128" s="16"/>
      <c r="AQ128" s="154"/>
      <c r="AR128" s="155"/>
      <c r="AS128" s="16"/>
      <c r="AT128" s="154"/>
      <c r="AU128" s="155"/>
    </row>
    <row r="129" spans="2:47" ht="18" customHeight="1" x14ac:dyDescent="0.25">
      <c r="B129" s="220"/>
      <c r="C129" s="109"/>
      <c r="D129" s="96"/>
      <c r="E129" s="96"/>
      <c r="F129" s="96"/>
      <c r="G129" s="77"/>
      <c r="H129" s="183"/>
      <c r="I129" s="115">
        <f t="shared" ref="I129" si="76">(I128/J128)*100</f>
        <v>106.71736375158429</v>
      </c>
      <c r="J129" s="115"/>
      <c r="K129" s="115"/>
      <c r="L129" s="115">
        <f t="shared" ref="L129" si="77">(L128/M128)*100</f>
        <v>82.728410513141426</v>
      </c>
      <c r="M129" s="115"/>
      <c r="N129" s="115"/>
      <c r="O129" s="115" t="e">
        <f>(O128/P128)*100</f>
        <v>#DIV/0!</v>
      </c>
      <c r="P129" s="115"/>
      <c r="Q129" s="115"/>
      <c r="R129" s="115" t="e">
        <f>(R128/S128)*100</f>
        <v>#DIV/0!</v>
      </c>
      <c r="S129" s="115"/>
      <c r="T129" s="115"/>
      <c r="U129" s="115" t="e">
        <f>(U128/V128)*100</f>
        <v>#DIV/0!</v>
      </c>
      <c r="V129" s="115"/>
      <c r="W129" s="115"/>
      <c r="X129" s="115" t="e">
        <f>(X128/Y128)*100</f>
        <v>#DIV/0!</v>
      </c>
      <c r="Y129" s="115"/>
      <c r="Z129" s="115"/>
      <c r="AA129" s="115" t="e">
        <f>(AA128/AB128)*100</f>
        <v>#DIV/0!</v>
      </c>
      <c r="AB129" s="115"/>
      <c r="AC129" s="115"/>
      <c r="AD129" s="115" t="e">
        <f>(AD128/AE128)*100</f>
        <v>#DIV/0!</v>
      </c>
      <c r="AE129" s="115"/>
      <c r="AF129" s="115"/>
      <c r="AG129" s="115" t="e">
        <f>(AG128/AH128)*100</f>
        <v>#DIV/0!</v>
      </c>
      <c r="AH129" s="115"/>
      <c r="AI129" s="115"/>
      <c r="AJ129" s="115" t="e">
        <f>(AJ128/AK128)*100</f>
        <v>#DIV/0!</v>
      </c>
      <c r="AK129" s="115"/>
      <c r="AL129" s="115"/>
      <c r="AM129" s="115" t="e">
        <f>(AM128/AN128)*100</f>
        <v>#DIV/0!</v>
      </c>
      <c r="AN129" s="115"/>
      <c r="AO129" s="115"/>
      <c r="AP129" s="115" t="e">
        <f>(AP128/AQ128)*100</f>
        <v>#DIV/0!</v>
      </c>
      <c r="AQ129" s="115"/>
      <c r="AR129" s="115"/>
      <c r="AS129" s="115" t="e">
        <f>(AS128/AT128)*100</f>
        <v>#DIV/0!</v>
      </c>
      <c r="AT129" s="115"/>
      <c r="AU129" s="115"/>
    </row>
    <row r="130" spans="2:47" ht="18" customHeight="1" x14ac:dyDescent="0.25">
      <c r="B130" s="220"/>
      <c r="C130" s="109">
        <v>62</v>
      </c>
      <c r="D130" s="96" t="s">
        <v>312</v>
      </c>
      <c r="E130" s="96" t="s">
        <v>165</v>
      </c>
      <c r="F130" s="96" t="s">
        <v>384</v>
      </c>
      <c r="G130" s="79">
        <v>0.95</v>
      </c>
      <c r="H130" s="183" t="s">
        <v>28</v>
      </c>
      <c r="I130" s="16">
        <v>128</v>
      </c>
      <c r="J130" s="154">
        <v>104</v>
      </c>
      <c r="K130" s="155"/>
      <c r="L130" s="16">
        <v>113</v>
      </c>
      <c r="M130" s="154">
        <v>101</v>
      </c>
      <c r="N130" s="155"/>
      <c r="O130" s="16"/>
      <c r="P130" s="154"/>
      <c r="Q130" s="155"/>
      <c r="R130" s="16"/>
      <c r="S130" s="154"/>
      <c r="T130" s="155"/>
      <c r="U130" s="16"/>
      <c r="V130" s="154"/>
      <c r="W130" s="155"/>
      <c r="X130" s="16"/>
      <c r="Y130" s="154"/>
      <c r="Z130" s="155"/>
      <c r="AA130" s="16"/>
      <c r="AB130" s="154"/>
      <c r="AC130" s="155"/>
      <c r="AD130" s="16"/>
      <c r="AE130" s="154"/>
      <c r="AF130" s="155"/>
      <c r="AG130" s="16"/>
      <c r="AH130" s="154"/>
      <c r="AI130" s="155"/>
      <c r="AJ130" s="16"/>
      <c r="AK130" s="154"/>
      <c r="AL130" s="155"/>
      <c r="AM130" s="16"/>
      <c r="AN130" s="154"/>
      <c r="AO130" s="155"/>
      <c r="AP130" s="16"/>
      <c r="AQ130" s="154"/>
      <c r="AR130" s="155"/>
      <c r="AS130" s="16"/>
      <c r="AT130" s="154"/>
      <c r="AU130" s="155"/>
    </row>
    <row r="131" spans="2:47" ht="18" customHeight="1" thickBot="1" x14ac:dyDescent="0.3">
      <c r="B131" s="221"/>
      <c r="C131" s="109"/>
      <c r="D131" s="96"/>
      <c r="E131" s="96"/>
      <c r="F131" s="218"/>
      <c r="G131" s="77"/>
      <c r="H131" s="183"/>
      <c r="I131" s="115">
        <f t="shared" ref="I131" si="78">(I130/J130)*100</f>
        <v>123.07692307692308</v>
      </c>
      <c r="J131" s="115"/>
      <c r="K131" s="115"/>
      <c r="L131" s="115">
        <f t="shared" ref="L131" si="79">(L130/M130)*100</f>
        <v>111.88118811881189</v>
      </c>
      <c r="M131" s="115"/>
      <c r="N131" s="115"/>
      <c r="O131" s="115" t="e">
        <f>(O130/P130)*100</f>
        <v>#DIV/0!</v>
      </c>
      <c r="P131" s="115"/>
      <c r="Q131" s="115"/>
      <c r="R131" s="115" t="e">
        <f>(R130/S130)*100</f>
        <v>#DIV/0!</v>
      </c>
      <c r="S131" s="115"/>
      <c r="T131" s="115"/>
      <c r="U131" s="115" t="e">
        <f>(U130/V130)*100</f>
        <v>#DIV/0!</v>
      </c>
      <c r="V131" s="115"/>
      <c r="W131" s="115"/>
      <c r="X131" s="115" t="e">
        <f>(X130/Y130)*100</f>
        <v>#DIV/0!</v>
      </c>
      <c r="Y131" s="115"/>
      <c r="Z131" s="115"/>
      <c r="AA131" s="115" t="e">
        <f>(AA130/AB130)*100</f>
        <v>#DIV/0!</v>
      </c>
      <c r="AB131" s="115"/>
      <c r="AC131" s="115"/>
      <c r="AD131" s="115" t="e">
        <f>(AD130/AE130)*100</f>
        <v>#DIV/0!</v>
      </c>
      <c r="AE131" s="115"/>
      <c r="AF131" s="115"/>
      <c r="AG131" s="115" t="e">
        <f>(AG130/AH130)*100</f>
        <v>#DIV/0!</v>
      </c>
      <c r="AH131" s="115"/>
      <c r="AI131" s="115"/>
      <c r="AJ131" s="115" t="e">
        <f>(AJ130/AK130)*100</f>
        <v>#DIV/0!</v>
      </c>
      <c r="AK131" s="115"/>
      <c r="AL131" s="115"/>
      <c r="AM131" s="115" t="e">
        <f>(AM130/AN130)*100</f>
        <v>#DIV/0!</v>
      </c>
      <c r="AN131" s="115"/>
      <c r="AO131" s="115"/>
      <c r="AP131" s="115" t="e">
        <f>(AP130/AQ130)*100</f>
        <v>#DIV/0!</v>
      </c>
      <c r="AQ131" s="115"/>
      <c r="AR131" s="115"/>
      <c r="AS131" s="115" t="e">
        <f>(AS130/AT130)*100</f>
        <v>#DIV/0!</v>
      </c>
      <c r="AT131" s="115"/>
      <c r="AU131" s="115"/>
    </row>
    <row r="132" spans="2:47" ht="18" customHeight="1" x14ac:dyDescent="0.25">
      <c r="B132" s="215" t="s">
        <v>166</v>
      </c>
      <c r="C132" s="109">
        <v>63</v>
      </c>
      <c r="D132" s="96" t="s">
        <v>313</v>
      </c>
      <c r="E132" s="96" t="s">
        <v>168</v>
      </c>
      <c r="F132" s="213" t="s">
        <v>385</v>
      </c>
      <c r="G132" s="79">
        <v>0.98</v>
      </c>
      <c r="H132" s="183" t="s">
        <v>38</v>
      </c>
      <c r="I132" s="16">
        <v>48450</v>
      </c>
      <c r="J132" s="154">
        <v>80543</v>
      </c>
      <c r="K132" s="155"/>
      <c r="L132" s="16">
        <v>45326</v>
      </c>
      <c r="M132" s="154">
        <v>88803</v>
      </c>
      <c r="N132" s="155"/>
      <c r="O132" s="16"/>
      <c r="P132" s="154"/>
      <c r="Q132" s="155"/>
      <c r="R132" s="16"/>
      <c r="S132" s="154"/>
      <c r="T132" s="155"/>
      <c r="U132" s="16"/>
      <c r="V132" s="154"/>
      <c r="W132" s="155"/>
      <c r="X132" s="16"/>
      <c r="Y132" s="154"/>
      <c r="Z132" s="155"/>
      <c r="AA132" s="16"/>
      <c r="AB132" s="154"/>
      <c r="AC132" s="155"/>
      <c r="AD132" s="16"/>
      <c r="AE132" s="154"/>
      <c r="AF132" s="155"/>
      <c r="AG132" s="16"/>
      <c r="AH132" s="154"/>
      <c r="AI132" s="155"/>
      <c r="AJ132" s="16"/>
      <c r="AK132" s="154"/>
      <c r="AL132" s="155"/>
      <c r="AM132" s="16"/>
      <c r="AN132" s="154"/>
      <c r="AO132" s="155"/>
      <c r="AP132" s="16"/>
      <c r="AQ132" s="154"/>
      <c r="AR132" s="155"/>
      <c r="AS132" s="16"/>
      <c r="AT132" s="154"/>
      <c r="AU132" s="155"/>
    </row>
    <row r="133" spans="2:47" ht="18" customHeight="1" x14ac:dyDescent="0.25">
      <c r="B133" s="216"/>
      <c r="C133" s="109"/>
      <c r="D133" s="96"/>
      <c r="E133" s="96"/>
      <c r="F133" s="64"/>
      <c r="G133" s="77"/>
      <c r="H133" s="183"/>
      <c r="I133" s="115">
        <f t="shared" ref="I133" si="80">(I132/J132)*100</f>
        <v>60.154203344797189</v>
      </c>
      <c r="J133" s="115"/>
      <c r="K133" s="115"/>
      <c r="L133" s="115">
        <f t="shared" ref="L133" si="81">(L132/M132)*100</f>
        <v>51.041068432372782</v>
      </c>
      <c r="M133" s="115"/>
      <c r="N133" s="115"/>
      <c r="O133" s="115" t="e">
        <f>(O132/P132)*100</f>
        <v>#DIV/0!</v>
      </c>
      <c r="P133" s="115"/>
      <c r="Q133" s="115"/>
      <c r="R133" s="115" t="e">
        <f>(R132/S132)*100</f>
        <v>#DIV/0!</v>
      </c>
      <c r="S133" s="115"/>
      <c r="T133" s="115"/>
      <c r="U133" s="115" t="e">
        <f>(U132/V132)*100</f>
        <v>#DIV/0!</v>
      </c>
      <c r="V133" s="115"/>
      <c r="W133" s="115"/>
      <c r="X133" s="115" t="e">
        <f>(X132/Y132)*100</f>
        <v>#DIV/0!</v>
      </c>
      <c r="Y133" s="115"/>
      <c r="Z133" s="115"/>
      <c r="AA133" s="115" t="e">
        <f>(AA132/AB132)*100</f>
        <v>#DIV/0!</v>
      </c>
      <c r="AB133" s="115"/>
      <c r="AC133" s="115"/>
      <c r="AD133" s="115" t="e">
        <f>(AD132/AE132)*100</f>
        <v>#DIV/0!</v>
      </c>
      <c r="AE133" s="115"/>
      <c r="AF133" s="115"/>
      <c r="AG133" s="115" t="e">
        <f>(AG132/AH132)*100</f>
        <v>#DIV/0!</v>
      </c>
      <c r="AH133" s="115"/>
      <c r="AI133" s="115"/>
      <c r="AJ133" s="115" t="e">
        <f>(AJ132/AK132)*100</f>
        <v>#DIV/0!</v>
      </c>
      <c r="AK133" s="115"/>
      <c r="AL133" s="115"/>
      <c r="AM133" s="115" t="e">
        <f>(AM132/AN132)*100</f>
        <v>#DIV/0!</v>
      </c>
      <c r="AN133" s="115"/>
      <c r="AO133" s="115"/>
      <c r="AP133" s="115" t="e">
        <f>(AP132/AQ132)*100</f>
        <v>#DIV/0!</v>
      </c>
      <c r="AQ133" s="115"/>
      <c r="AR133" s="115"/>
      <c r="AS133" s="115" t="e">
        <f>(AS132/AT132)*100</f>
        <v>#DIV/0!</v>
      </c>
      <c r="AT133" s="115"/>
      <c r="AU133" s="115"/>
    </row>
    <row r="134" spans="2:47" ht="18" customHeight="1" x14ac:dyDescent="0.25">
      <c r="B134" s="216"/>
      <c r="C134" s="109">
        <v>64</v>
      </c>
      <c r="D134" s="96" t="s">
        <v>314</v>
      </c>
      <c r="E134" s="96" t="s">
        <v>170</v>
      </c>
      <c r="F134" s="64" t="s">
        <v>386</v>
      </c>
      <c r="G134" s="79">
        <v>0.95</v>
      </c>
      <c r="H134" s="183" t="s">
        <v>28</v>
      </c>
      <c r="I134" s="16">
        <v>0</v>
      </c>
      <c r="J134" s="154">
        <v>0</v>
      </c>
      <c r="K134" s="155"/>
      <c r="L134" s="16">
        <v>0</v>
      </c>
      <c r="M134" s="154">
        <v>0</v>
      </c>
      <c r="N134" s="155"/>
      <c r="O134" s="16"/>
      <c r="P134" s="154"/>
      <c r="Q134" s="155"/>
      <c r="R134" s="16"/>
      <c r="S134" s="154"/>
      <c r="T134" s="155"/>
      <c r="U134" s="16"/>
      <c r="V134" s="154"/>
      <c r="W134" s="155"/>
      <c r="X134" s="16"/>
      <c r="Y134" s="154"/>
      <c r="Z134" s="155"/>
      <c r="AA134" s="16"/>
      <c r="AB134" s="154"/>
      <c r="AC134" s="155"/>
      <c r="AD134" s="16"/>
      <c r="AE134" s="154"/>
      <c r="AF134" s="155"/>
      <c r="AG134" s="16"/>
      <c r="AH134" s="154"/>
      <c r="AI134" s="155"/>
      <c r="AJ134" s="16"/>
      <c r="AK134" s="154"/>
      <c r="AL134" s="155"/>
      <c r="AM134" s="16"/>
      <c r="AN134" s="154"/>
      <c r="AO134" s="155"/>
      <c r="AP134" s="16"/>
      <c r="AQ134" s="154"/>
      <c r="AR134" s="155"/>
      <c r="AS134" s="16"/>
      <c r="AT134" s="154"/>
      <c r="AU134" s="155"/>
    </row>
    <row r="135" spans="2:47" ht="18" customHeight="1" x14ac:dyDescent="0.25">
      <c r="B135" s="216"/>
      <c r="C135" s="109"/>
      <c r="D135" s="96"/>
      <c r="E135" s="96"/>
      <c r="F135" s="64"/>
      <c r="G135" s="77"/>
      <c r="H135" s="183"/>
      <c r="I135" s="115" t="e">
        <f t="shared" ref="I135" si="82">(I134/J134)*100</f>
        <v>#DIV/0!</v>
      </c>
      <c r="J135" s="115"/>
      <c r="K135" s="115"/>
      <c r="L135" s="115" t="e">
        <f t="shared" ref="L135" si="83">(L134/M134)*100</f>
        <v>#DIV/0!</v>
      </c>
      <c r="M135" s="115"/>
      <c r="N135" s="115"/>
      <c r="O135" s="115" t="e">
        <f>(O134/P134)*100</f>
        <v>#DIV/0!</v>
      </c>
      <c r="P135" s="115"/>
      <c r="Q135" s="115"/>
      <c r="R135" s="115" t="e">
        <f>(R134/S134)*100</f>
        <v>#DIV/0!</v>
      </c>
      <c r="S135" s="115"/>
      <c r="T135" s="115"/>
      <c r="U135" s="115" t="e">
        <f>(U134/V134)*100</f>
        <v>#DIV/0!</v>
      </c>
      <c r="V135" s="115"/>
      <c r="W135" s="115"/>
      <c r="X135" s="115" t="e">
        <f>(X134/Y134)*100</f>
        <v>#DIV/0!</v>
      </c>
      <c r="Y135" s="115"/>
      <c r="Z135" s="115"/>
      <c r="AA135" s="115" t="e">
        <f>(AA134/AB134)*100</f>
        <v>#DIV/0!</v>
      </c>
      <c r="AB135" s="115"/>
      <c r="AC135" s="115"/>
      <c r="AD135" s="115" t="e">
        <f>(AD134/AE134)*100</f>
        <v>#DIV/0!</v>
      </c>
      <c r="AE135" s="115"/>
      <c r="AF135" s="115"/>
      <c r="AG135" s="115" t="e">
        <f>(AG134/AH134)*100</f>
        <v>#DIV/0!</v>
      </c>
      <c r="AH135" s="115"/>
      <c r="AI135" s="115"/>
      <c r="AJ135" s="115" t="e">
        <f>(AJ134/AK134)*100</f>
        <v>#DIV/0!</v>
      </c>
      <c r="AK135" s="115"/>
      <c r="AL135" s="115"/>
      <c r="AM135" s="115" t="e">
        <f>(AM134/AN134)*100</f>
        <v>#DIV/0!</v>
      </c>
      <c r="AN135" s="115"/>
      <c r="AO135" s="115"/>
      <c r="AP135" s="115" t="e">
        <f>(AP134/AQ134)*100</f>
        <v>#DIV/0!</v>
      </c>
      <c r="AQ135" s="115"/>
      <c r="AR135" s="115"/>
      <c r="AS135" s="115" t="e">
        <f>(AS134/AT134)*100</f>
        <v>#DIV/0!</v>
      </c>
      <c r="AT135" s="115"/>
      <c r="AU135" s="115"/>
    </row>
    <row r="136" spans="2:47" ht="18" customHeight="1" x14ac:dyDescent="0.25">
      <c r="B136" s="216"/>
      <c r="C136" s="109">
        <v>65</v>
      </c>
      <c r="D136" s="181" t="s">
        <v>171</v>
      </c>
      <c r="E136" s="217" t="s">
        <v>490</v>
      </c>
      <c r="F136" s="65" t="s">
        <v>387</v>
      </c>
      <c r="G136" s="66" t="s">
        <v>173</v>
      </c>
      <c r="H136" s="214" t="s">
        <v>28</v>
      </c>
      <c r="I136" s="16">
        <v>672</v>
      </c>
      <c r="J136" s="154">
        <v>6823</v>
      </c>
      <c r="K136" s="155"/>
      <c r="L136" s="16">
        <v>743</v>
      </c>
      <c r="M136" s="154">
        <v>7249</v>
      </c>
      <c r="N136" s="155"/>
      <c r="O136" s="16"/>
      <c r="P136" s="154"/>
      <c r="Q136" s="155"/>
      <c r="R136" s="16"/>
      <c r="S136" s="154"/>
      <c r="T136" s="155"/>
      <c r="U136" s="16"/>
      <c r="V136" s="154"/>
      <c r="W136" s="155"/>
      <c r="X136" s="16"/>
      <c r="Y136" s="154"/>
      <c r="Z136" s="155"/>
      <c r="AA136" s="16"/>
      <c r="AB136" s="154"/>
      <c r="AC136" s="155"/>
      <c r="AD136" s="16"/>
      <c r="AE136" s="154"/>
      <c r="AF136" s="155"/>
      <c r="AG136" s="16"/>
      <c r="AH136" s="154"/>
      <c r="AI136" s="155"/>
      <c r="AJ136" s="16"/>
      <c r="AK136" s="154"/>
      <c r="AL136" s="155"/>
      <c r="AM136" s="16"/>
      <c r="AN136" s="154"/>
      <c r="AO136" s="155"/>
      <c r="AP136" s="16"/>
      <c r="AQ136" s="154"/>
      <c r="AR136" s="155"/>
      <c r="AS136" s="16"/>
      <c r="AT136" s="154"/>
      <c r="AU136" s="155"/>
    </row>
    <row r="137" spans="2:47" ht="18" customHeight="1" x14ac:dyDescent="0.25">
      <c r="B137" s="216"/>
      <c r="C137" s="109"/>
      <c r="D137" s="181"/>
      <c r="E137" s="217"/>
      <c r="F137" s="65"/>
      <c r="G137" s="66"/>
      <c r="H137" s="214"/>
      <c r="I137" s="115">
        <f t="shared" ref="I137" si="84">(I136/J136)*100</f>
        <v>9.8490400117250481</v>
      </c>
      <c r="J137" s="115"/>
      <c r="K137" s="115"/>
      <c r="L137" s="115">
        <f t="shared" ref="L137" si="85">(L136/M136)*100</f>
        <v>10.249689612360326</v>
      </c>
      <c r="M137" s="115"/>
      <c r="N137" s="115"/>
      <c r="O137" s="115" t="e">
        <f>(O136/P136)*100</f>
        <v>#DIV/0!</v>
      </c>
      <c r="P137" s="115"/>
      <c r="Q137" s="115"/>
      <c r="R137" s="115" t="e">
        <f>(R136/S136)*100</f>
        <v>#DIV/0!</v>
      </c>
      <c r="S137" s="115"/>
      <c r="T137" s="115"/>
      <c r="U137" s="115" t="e">
        <f>(U136/V136)*100</f>
        <v>#DIV/0!</v>
      </c>
      <c r="V137" s="115"/>
      <c r="W137" s="115"/>
      <c r="X137" s="115" t="e">
        <f>(X136/Y136)*100</f>
        <v>#DIV/0!</v>
      </c>
      <c r="Y137" s="115"/>
      <c r="Z137" s="115"/>
      <c r="AA137" s="115" t="e">
        <f>(AA136/AB136)*100</f>
        <v>#DIV/0!</v>
      </c>
      <c r="AB137" s="115"/>
      <c r="AC137" s="115"/>
      <c r="AD137" s="115" t="e">
        <f>(AD136/AE136)*100</f>
        <v>#DIV/0!</v>
      </c>
      <c r="AE137" s="115"/>
      <c r="AF137" s="115"/>
      <c r="AG137" s="115" t="e">
        <f>(AG136/AH136)*100</f>
        <v>#DIV/0!</v>
      </c>
      <c r="AH137" s="115"/>
      <c r="AI137" s="115"/>
      <c r="AJ137" s="115" t="e">
        <f>(AJ136/AK136)*100</f>
        <v>#DIV/0!</v>
      </c>
      <c r="AK137" s="115"/>
      <c r="AL137" s="115"/>
      <c r="AM137" s="115" t="e">
        <f>(AM136/AN136)*100</f>
        <v>#DIV/0!</v>
      </c>
      <c r="AN137" s="115"/>
      <c r="AO137" s="115"/>
      <c r="AP137" s="115" t="e">
        <f>(AP136/AQ136)*100</f>
        <v>#DIV/0!</v>
      </c>
      <c r="AQ137" s="115"/>
      <c r="AR137" s="115"/>
      <c r="AS137" s="115" t="e">
        <f>(AS136/AT136)*100</f>
        <v>#DIV/0!</v>
      </c>
      <c r="AT137" s="115"/>
      <c r="AU137" s="115"/>
    </row>
    <row r="138" spans="2:47" ht="18" customHeight="1" x14ac:dyDescent="0.25">
      <c r="B138" s="216"/>
      <c r="C138" s="109">
        <v>66</v>
      </c>
      <c r="D138" s="96" t="s">
        <v>174</v>
      </c>
      <c r="E138" s="217" t="s">
        <v>491</v>
      </c>
      <c r="F138" s="64" t="s">
        <v>388</v>
      </c>
      <c r="G138" s="77" t="s">
        <v>176</v>
      </c>
      <c r="H138" s="183" t="s">
        <v>28</v>
      </c>
      <c r="I138" s="16">
        <v>905</v>
      </c>
      <c r="J138" s="154">
        <v>18011</v>
      </c>
      <c r="K138" s="155"/>
      <c r="L138" s="16">
        <v>749</v>
      </c>
      <c r="M138" s="154">
        <v>15251</v>
      </c>
      <c r="N138" s="155"/>
      <c r="O138" s="16"/>
      <c r="P138" s="154"/>
      <c r="Q138" s="155"/>
      <c r="R138" s="16"/>
      <c r="S138" s="154"/>
      <c r="T138" s="155"/>
      <c r="U138" s="16"/>
      <c r="V138" s="154"/>
      <c r="W138" s="155"/>
      <c r="X138" s="16"/>
      <c r="Y138" s="154"/>
      <c r="Z138" s="155"/>
      <c r="AA138" s="16"/>
      <c r="AB138" s="154"/>
      <c r="AC138" s="155"/>
      <c r="AD138" s="16"/>
      <c r="AE138" s="154"/>
      <c r="AF138" s="155"/>
      <c r="AG138" s="16"/>
      <c r="AH138" s="154"/>
      <c r="AI138" s="155"/>
      <c r="AJ138" s="16"/>
      <c r="AK138" s="154"/>
      <c r="AL138" s="155"/>
      <c r="AM138" s="16"/>
      <c r="AN138" s="154"/>
      <c r="AO138" s="155"/>
      <c r="AP138" s="16"/>
      <c r="AQ138" s="154"/>
      <c r="AR138" s="155"/>
      <c r="AS138" s="16"/>
      <c r="AT138" s="154"/>
      <c r="AU138" s="155"/>
    </row>
    <row r="139" spans="2:47" ht="18" customHeight="1" x14ac:dyDescent="0.25">
      <c r="B139" s="216"/>
      <c r="C139" s="109"/>
      <c r="D139" s="96"/>
      <c r="E139" s="217"/>
      <c r="F139" s="64"/>
      <c r="G139" s="77"/>
      <c r="H139" s="183"/>
      <c r="I139" s="115">
        <f t="shared" ref="I139" si="86">(I138/J138)*100</f>
        <v>5.0247071234245739</v>
      </c>
      <c r="J139" s="115"/>
      <c r="K139" s="115"/>
      <c r="L139" s="115">
        <f t="shared" ref="L139" si="87">(L138/M138)*100</f>
        <v>4.9111533669923286</v>
      </c>
      <c r="M139" s="115"/>
      <c r="N139" s="115"/>
      <c r="O139" s="115" t="e">
        <f>(O138/P138)*100</f>
        <v>#DIV/0!</v>
      </c>
      <c r="P139" s="115"/>
      <c r="Q139" s="115"/>
      <c r="R139" s="115" t="e">
        <f>(R138/S138)*100</f>
        <v>#DIV/0!</v>
      </c>
      <c r="S139" s="115"/>
      <c r="T139" s="115"/>
      <c r="U139" s="115" t="e">
        <f>(U138/V138)*100</f>
        <v>#DIV/0!</v>
      </c>
      <c r="V139" s="115"/>
      <c r="W139" s="115"/>
      <c r="X139" s="115" t="e">
        <f>(X138/Y138)*100</f>
        <v>#DIV/0!</v>
      </c>
      <c r="Y139" s="115"/>
      <c r="Z139" s="115"/>
      <c r="AA139" s="115" t="e">
        <f>(AA138/AB138)*100</f>
        <v>#DIV/0!</v>
      </c>
      <c r="AB139" s="115"/>
      <c r="AC139" s="115"/>
      <c r="AD139" s="115" t="e">
        <f>(AD138/AE138)*100</f>
        <v>#DIV/0!</v>
      </c>
      <c r="AE139" s="115"/>
      <c r="AF139" s="115"/>
      <c r="AG139" s="115" t="e">
        <f>(AG138/AH138)*100</f>
        <v>#DIV/0!</v>
      </c>
      <c r="AH139" s="115"/>
      <c r="AI139" s="115"/>
      <c r="AJ139" s="115" t="e">
        <f>(AJ138/AK138)*100</f>
        <v>#DIV/0!</v>
      </c>
      <c r="AK139" s="115"/>
      <c r="AL139" s="115"/>
      <c r="AM139" s="115" t="e">
        <f>(AM138/AN138)*100</f>
        <v>#DIV/0!</v>
      </c>
      <c r="AN139" s="115"/>
      <c r="AO139" s="115"/>
      <c r="AP139" s="115" t="e">
        <f>(AP138/AQ138)*100</f>
        <v>#DIV/0!</v>
      </c>
      <c r="AQ139" s="115"/>
      <c r="AR139" s="115"/>
      <c r="AS139" s="115" t="e">
        <f>(AS138/AT138)*100</f>
        <v>#DIV/0!</v>
      </c>
      <c r="AT139" s="115"/>
      <c r="AU139" s="115"/>
    </row>
    <row r="140" spans="2:47" ht="18" customHeight="1" x14ac:dyDescent="0.25">
      <c r="B140" s="216"/>
      <c r="C140" s="109">
        <v>67</v>
      </c>
      <c r="D140" s="96" t="s">
        <v>177</v>
      </c>
      <c r="E140" s="217" t="s">
        <v>492</v>
      </c>
      <c r="F140" s="64" t="s">
        <v>389</v>
      </c>
      <c r="G140" s="77" t="s">
        <v>179</v>
      </c>
      <c r="H140" s="183" t="s">
        <v>28</v>
      </c>
      <c r="I140" s="16">
        <v>1674</v>
      </c>
      <c r="J140" s="154">
        <v>15630</v>
      </c>
      <c r="K140" s="155"/>
      <c r="L140" s="16">
        <v>1419</v>
      </c>
      <c r="M140" s="154">
        <v>14342</v>
      </c>
      <c r="N140" s="155"/>
      <c r="O140" s="16"/>
      <c r="P140" s="154"/>
      <c r="Q140" s="155"/>
      <c r="R140" s="16"/>
      <c r="S140" s="154"/>
      <c r="T140" s="155"/>
      <c r="U140" s="16"/>
      <c r="V140" s="154"/>
      <c r="W140" s="155"/>
      <c r="X140" s="16"/>
      <c r="Y140" s="154"/>
      <c r="Z140" s="155"/>
      <c r="AA140" s="16"/>
      <c r="AB140" s="154"/>
      <c r="AC140" s="155"/>
      <c r="AD140" s="16"/>
      <c r="AE140" s="154"/>
      <c r="AF140" s="155"/>
      <c r="AG140" s="16"/>
      <c r="AH140" s="154"/>
      <c r="AI140" s="155"/>
      <c r="AJ140" s="16"/>
      <c r="AK140" s="154"/>
      <c r="AL140" s="155"/>
      <c r="AM140" s="16"/>
      <c r="AN140" s="154"/>
      <c r="AO140" s="155"/>
      <c r="AP140" s="16"/>
      <c r="AQ140" s="154"/>
      <c r="AR140" s="155"/>
      <c r="AS140" s="16"/>
      <c r="AT140" s="154"/>
      <c r="AU140" s="155"/>
    </row>
    <row r="141" spans="2:47" ht="18" customHeight="1" thickBot="1" x14ac:dyDescent="0.3">
      <c r="B141" s="216"/>
      <c r="C141" s="109"/>
      <c r="D141" s="96"/>
      <c r="E141" s="217"/>
      <c r="F141" s="64"/>
      <c r="G141" s="77"/>
      <c r="H141" s="183"/>
      <c r="I141" s="115">
        <f t="shared" ref="I141" si="88">(I140/J140)*100</f>
        <v>10.710172744721689</v>
      </c>
      <c r="J141" s="115"/>
      <c r="K141" s="115"/>
      <c r="L141" s="115">
        <f t="shared" ref="L141" si="89">(L140/M140)*100</f>
        <v>9.8940175707711617</v>
      </c>
      <c r="M141" s="115"/>
      <c r="N141" s="115"/>
      <c r="O141" s="115" t="e">
        <f>(O140/P140)*100</f>
        <v>#DIV/0!</v>
      </c>
      <c r="P141" s="115"/>
      <c r="Q141" s="115"/>
      <c r="R141" s="115" t="e">
        <f>(R140/S140)*100</f>
        <v>#DIV/0!</v>
      </c>
      <c r="S141" s="115"/>
      <c r="T141" s="115"/>
      <c r="U141" s="115" t="e">
        <f>(U140/V140)*100</f>
        <v>#DIV/0!</v>
      </c>
      <c r="V141" s="115"/>
      <c r="W141" s="115"/>
      <c r="X141" s="115" t="e">
        <f>(X140/Y140)*100</f>
        <v>#DIV/0!</v>
      </c>
      <c r="Y141" s="115"/>
      <c r="Z141" s="115"/>
      <c r="AA141" s="115" t="e">
        <f>(AA140/AB140)*100</f>
        <v>#DIV/0!</v>
      </c>
      <c r="AB141" s="115"/>
      <c r="AC141" s="115"/>
      <c r="AD141" s="115" t="e">
        <f>(AD140/AE140)*100</f>
        <v>#DIV/0!</v>
      </c>
      <c r="AE141" s="115"/>
      <c r="AF141" s="115"/>
      <c r="AG141" s="115" t="e">
        <f>(AG140/AH140)*100</f>
        <v>#DIV/0!</v>
      </c>
      <c r="AH141" s="115"/>
      <c r="AI141" s="115"/>
      <c r="AJ141" s="115" t="e">
        <f>(AJ140/AK140)*100</f>
        <v>#DIV/0!</v>
      </c>
      <c r="AK141" s="115"/>
      <c r="AL141" s="115"/>
      <c r="AM141" s="115" t="e">
        <f>(AM140/AN140)*100</f>
        <v>#DIV/0!</v>
      </c>
      <c r="AN141" s="115"/>
      <c r="AO141" s="115"/>
      <c r="AP141" s="115" t="e">
        <f>(AP140/AQ140)*100</f>
        <v>#DIV/0!</v>
      </c>
      <c r="AQ141" s="115"/>
      <c r="AR141" s="115"/>
      <c r="AS141" s="115" t="e">
        <f>(AS140/AT140)*100</f>
        <v>#DIV/0!</v>
      </c>
      <c r="AT141" s="115"/>
      <c r="AU141" s="115"/>
    </row>
    <row r="142" spans="2:47" ht="18" customHeight="1" x14ac:dyDescent="0.25">
      <c r="B142" s="98" t="s">
        <v>181</v>
      </c>
      <c r="C142" s="109">
        <v>68</v>
      </c>
      <c r="D142" s="96" t="s">
        <v>315</v>
      </c>
      <c r="E142" s="96" t="s">
        <v>288</v>
      </c>
      <c r="F142" s="213" t="s">
        <v>390</v>
      </c>
      <c r="G142" s="106"/>
      <c r="H142" s="183" t="s">
        <v>28</v>
      </c>
      <c r="I142" s="16">
        <v>261</v>
      </c>
      <c r="J142" s="154">
        <v>905</v>
      </c>
      <c r="K142" s="155"/>
      <c r="L142" s="16">
        <v>327</v>
      </c>
      <c r="M142" s="154">
        <v>749</v>
      </c>
      <c r="N142" s="155"/>
      <c r="O142" s="16"/>
      <c r="P142" s="154"/>
      <c r="Q142" s="155"/>
      <c r="R142" s="16"/>
      <c r="S142" s="154"/>
      <c r="T142" s="155"/>
      <c r="U142" s="16"/>
      <c r="V142" s="154"/>
      <c r="W142" s="155"/>
      <c r="X142" s="16"/>
      <c r="Y142" s="154"/>
      <c r="Z142" s="155"/>
      <c r="AA142" s="16"/>
      <c r="AB142" s="154"/>
      <c r="AC142" s="155"/>
      <c r="AD142" s="16"/>
      <c r="AE142" s="154"/>
      <c r="AF142" s="155"/>
      <c r="AG142" s="16"/>
      <c r="AH142" s="154"/>
      <c r="AI142" s="155"/>
      <c r="AJ142" s="16"/>
      <c r="AK142" s="154"/>
      <c r="AL142" s="155"/>
      <c r="AM142" s="16"/>
      <c r="AN142" s="154"/>
      <c r="AO142" s="155"/>
      <c r="AP142" s="16"/>
      <c r="AQ142" s="154"/>
      <c r="AR142" s="155"/>
      <c r="AS142" s="16"/>
      <c r="AT142" s="154"/>
      <c r="AU142" s="155"/>
    </row>
    <row r="143" spans="2:47" ht="18" customHeight="1" x14ac:dyDescent="0.25">
      <c r="B143" s="99"/>
      <c r="C143" s="109"/>
      <c r="D143" s="96"/>
      <c r="E143" s="96"/>
      <c r="F143" s="64"/>
      <c r="G143" s="106"/>
      <c r="H143" s="183"/>
      <c r="I143" s="115">
        <f t="shared" ref="I143" si="90">(I142/J142)*100</f>
        <v>28.839779005524864</v>
      </c>
      <c r="J143" s="115"/>
      <c r="K143" s="115"/>
      <c r="L143" s="115">
        <f t="shared" ref="L143" si="91">(L142/M142)*100</f>
        <v>43.658210947930577</v>
      </c>
      <c r="M143" s="115"/>
      <c r="N143" s="115"/>
      <c r="O143" s="115" t="e">
        <f>(O142/P142)*100</f>
        <v>#DIV/0!</v>
      </c>
      <c r="P143" s="115"/>
      <c r="Q143" s="115"/>
      <c r="R143" s="115" t="e">
        <f>(R142/S142)*100</f>
        <v>#DIV/0!</v>
      </c>
      <c r="S143" s="115"/>
      <c r="T143" s="115"/>
      <c r="U143" s="115" t="e">
        <f>(U142/V142)*100</f>
        <v>#DIV/0!</v>
      </c>
      <c r="V143" s="115"/>
      <c r="W143" s="115"/>
      <c r="X143" s="115" t="e">
        <f>(X142/Y142)*100</f>
        <v>#DIV/0!</v>
      </c>
      <c r="Y143" s="115"/>
      <c r="Z143" s="115"/>
      <c r="AA143" s="115" t="e">
        <f>(AA142/AB142)*100</f>
        <v>#DIV/0!</v>
      </c>
      <c r="AB143" s="115"/>
      <c r="AC143" s="115"/>
      <c r="AD143" s="115" t="e">
        <f>(AD142/AE142)*100</f>
        <v>#DIV/0!</v>
      </c>
      <c r="AE143" s="115"/>
      <c r="AF143" s="115"/>
      <c r="AG143" s="115" t="e">
        <f>(AG142/AH142)*100</f>
        <v>#DIV/0!</v>
      </c>
      <c r="AH143" s="115"/>
      <c r="AI143" s="115"/>
      <c r="AJ143" s="115" t="e">
        <f>(AJ142/AK142)*100</f>
        <v>#DIV/0!</v>
      </c>
      <c r="AK143" s="115"/>
      <c r="AL143" s="115"/>
      <c r="AM143" s="115" t="e">
        <f>(AM142/AN142)*100</f>
        <v>#DIV/0!</v>
      </c>
      <c r="AN143" s="115"/>
      <c r="AO143" s="115"/>
      <c r="AP143" s="115" t="e">
        <f>(AP142/AQ142)*100</f>
        <v>#DIV/0!</v>
      </c>
      <c r="AQ143" s="115"/>
      <c r="AR143" s="115"/>
      <c r="AS143" s="115" t="e">
        <f>(AS142/AT142)*100</f>
        <v>#DIV/0!</v>
      </c>
      <c r="AT143" s="115"/>
      <c r="AU143" s="115"/>
    </row>
    <row r="144" spans="2:47" ht="18" customHeight="1" x14ac:dyDescent="0.25">
      <c r="B144" s="99"/>
      <c r="C144" s="184">
        <v>69</v>
      </c>
      <c r="D144" s="97" t="s">
        <v>184</v>
      </c>
      <c r="E144" s="97" t="s">
        <v>185</v>
      </c>
      <c r="F144" s="97"/>
      <c r="G144" s="106"/>
      <c r="H144" s="183" t="s">
        <v>28</v>
      </c>
      <c r="I144" s="16">
        <v>0</v>
      </c>
      <c r="J144" s="154">
        <v>85</v>
      </c>
      <c r="K144" s="155"/>
      <c r="L144" s="16">
        <v>0</v>
      </c>
      <c r="M144" s="154">
        <v>51</v>
      </c>
      <c r="N144" s="155"/>
      <c r="O144" s="16"/>
      <c r="P144" s="154"/>
      <c r="Q144" s="155"/>
      <c r="R144" s="16"/>
      <c r="S144" s="154"/>
      <c r="T144" s="155"/>
      <c r="U144" s="16"/>
      <c r="V144" s="154"/>
      <c r="W144" s="155"/>
      <c r="X144" s="16"/>
      <c r="Y144" s="154"/>
      <c r="Z144" s="155"/>
      <c r="AA144" s="16"/>
      <c r="AB144" s="154"/>
      <c r="AC144" s="155"/>
      <c r="AD144" s="16"/>
      <c r="AE144" s="154"/>
      <c r="AF144" s="155"/>
      <c r="AG144" s="16"/>
      <c r="AH144" s="154"/>
      <c r="AI144" s="155"/>
      <c r="AJ144" s="16"/>
      <c r="AK144" s="154"/>
      <c r="AL144" s="155"/>
      <c r="AM144" s="16"/>
      <c r="AN144" s="154"/>
      <c r="AO144" s="155"/>
      <c r="AP144" s="16"/>
      <c r="AQ144" s="154"/>
      <c r="AR144" s="155"/>
      <c r="AS144" s="16"/>
      <c r="AT144" s="154"/>
      <c r="AU144" s="155"/>
    </row>
    <row r="145" spans="2:47" ht="18" customHeight="1" thickBot="1" x14ac:dyDescent="0.3">
      <c r="B145" s="100"/>
      <c r="C145" s="185"/>
      <c r="D145" s="97"/>
      <c r="E145" s="97"/>
      <c r="F145" s="97"/>
      <c r="G145" s="106"/>
      <c r="H145" s="183"/>
      <c r="I145" s="115">
        <f t="shared" ref="I145" si="92">(I144/J144)*100</f>
        <v>0</v>
      </c>
      <c r="J145" s="115"/>
      <c r="K145" s="115"/>
      <c r="L145" s="115">
        <f t="shared" ref="L145" si="93">(L144/M144)*100</f>
        <v>0</v>
      </c>
      <c r="M145" s="115"/>
      <c r="N145" s="115"/>
      <c r="O145" s="115" t="e">
        <f>(O144/P144)*100</f>
        <v>#DIV/0!</v>
      </c>
      <c r="P145" s="115"/>
      <c r="Q145" s="115"/>
      <c r="R145" s="115" t="e">
        <f>(R144/S144)*100</f>
        <v>#DIV/0!</v>
      </c>
      <c r="S145" s="115"/>
      <c r="T145" s="115"/>
      <c r="U145" s="115" t="e">
        <f>(U144/V144)*100</f>
        <v>#DIV/0!</v>
      </c>
      <c r="V145" s="115"/>
      <c r="W145" s="115"/>
      <c r="X145" s="115" t="e">
        <f>(X144/Y144)*100</f>
        <v>#DIV/0!</v>
      </c>
      <c r="Y145" s="115"/>
      <c r="Z145" s="115"/>
      <c r="AA145" s="115" t="e">
        <f>(AA144/AB144)*100</f>
        <v>#DIV/0!</v>
      </c>
      <c r="AB145" s="115"/>
      <c r="AC145" s="115"/>
      <c r="AD145" s="115" t="e">
        <f>(AD144/AE144)*100</f>
        <v>#DIV/0!</v>
      </c>
      <c r="AE145" s="115"/>
      <c r="AF145" s="115"/>
      <c r="AG145" s="115" t="e">
        <f>(AG144/AH144)*100</f>
        <v>#DIV/0!</v>
      </c>
      <c r="AH145" s="115"/>
      <c r="AI145" s="115"/>
      <c r="AJ145" s="115" t="e">
        <f>(AJ144/AK144)*100</f>
        <v>#DIV/0!</v>
      </c>
      <c r="AK145" s="115"/>
      <c r="AL145" s="115"/>
      <c r="AM145" s="115" t="e">
        <f>(AM144/AN144)*100</f>
        <v>#DIV/0!</v>
      </c>
      <c r="AN145" s="115"/>
      <c r="AO145" s="115"/>
      <c r="AP145" s="115" t="e">
        <f>(AP144/AQ144)*100</f>
        <v>#DIV/0!</v>
      </c>
      <c r="AQ145" s="115"/>
      <c r="AR145" s="115"/>
      <c r="AS145" s="115" t="e">
        <f>(AS144/AT144)*100</f>
        <v>#DIV/0!</v>
      </c>
      <c r="AT145" s="115"/>
      <c r="AU145" s="115"/>
    </row>
    <row r="146" spans="2:47" ht="18" customHeight="1" x14ac:dyDescent="0.25">
      <c r="B146" s="201" t="s">
        <v>190</v>
      </c>
      <c r="C146" s="109">
        <v>70</v>
      </c>
      <c r="D146" s="96" t="s">
        <v>322</v>
      </c>
      <c r="E146" s="181" t="s">
        <v>279</v>
      </c>
      <c r="F146" s="213" t="s">
        <v>391</v>
      </c>
      <c r="G146" s="71">
        <v>0.85</v>
      </c>
      <c r="H146" s="214" t="s">
        <v>38</v>
      </c>
      <c r="I146" s="16"/>
      <c r="J146" s="154"/>
      <c r="K146" s="155"/>
      <c r="L146" s="16"/>
      <c r="M146" s="154"/>
      <c r="N146" s="155"/>
      <c r="O146" s="16"/>
      <c r="P146" s="154"/>
      <c r="Q146" s="155"/>
      <c r="R146" s="16"/>
      <c r="S146" s="154"/>
      <c r="T146" s="155"/>
      <c r="U146" s="16"/>
      <c r="V146" s="154"/>
      <c r="W146" s="155"/>
      <c r="X146" s="16"/>
      <c r="Y146" s="154"/>
      <c r="Z146" s="155"/>
      <c r="AA146" s="16"/>
      <c r="AB146" s="154"/>
      <c r="AC146" s="155"/>
      <c r="AD146" s="16"/>
      <c r="AE146" s="154"/>
      <c r="AF146" s="155"/>
      <c r="AG146" s="16"/>
      <c r="AH146" s="154"/>
      <c r="AI146" s="155"/>
      <c r="AJ146" s="16"/>
      <c r="AK146" s="154"/>
      <c r="AL146" s="155"/>
      <c r="AM146" s="16"/>
      <c r="AN146" s="154"/>
      <c r="AO146" s="155"/>
      <c r="AP146" s="16"/>
      <c r="AQ146" s="154"/>
      <c r="AR146" s="155"/>
      <c r="AS146" s="16"/>
      <c r="AT146" s="154"/>
      <c r="AU146" s="155"/>
    </row>
    <row r="147" spans="2:47" ht="18" customHeight="1" thickBot="1" x14ac:dyDescent="0.3">
      <c r="B147" s="202"/>
      <c r="C147" s="109"/>
      <c r="D147" s="96"/>
      <c r="E147" s="181"/>
      <c r="F147" s="64"/>
      <c r="G147" s="66"/>
      <c r="H147" s="214"/>
      <c r="I147" s="115" t="e">
        <f t="shared" ref="I147" si="94">(I146/J146)*100</f>
        <v>#DIV/0!</v>
      </c>
      <c r="J147" s="115"/>
      <c r="K147" s="115"/>
      <c r="L147" s="115" t="e">
        <f t="shared" ref="L147" si="95">(L146/M146)*100</f>
        <v>#DIV/0!</v>
      </c>
      <c r="M147" s="115"/>
      <c r="N147" s="115"/>
      <c r="O147" s="115" t="e">
        <f>(O146/P146)*100</f>
        <v>#DIV/0!</v>
      </c>
      <c r="P147" s="115"/>
      <c r="Q147" s="115"/>
      <c r="R147" s="115" t="e">
        <f>(R146/S146)*100</f>
        <v>#DIV/0!</v>
      </c>
      <c r="S147" s="115"/>
      <c r="T147" s="115"/>
      <c r="U147" s="115" t="e">
        <f>(U146/V146)*100</f>
        <v>#DIV/0!</v>
      </c>
      <c r="V147" s="115"/>
      <c r="W147" s="115"/>
      <c r="X147" s="115" t="e">
        <f>(X146/Y146)*100</f>
        <v>#DIV/0!</v>
      </c>
      <c r="Y147" s="115"/>
      <c r="Z147" s="115"/>
      <c r="AA147" s="115" t="e">
        <f>(AA146/AB146)*100</f>
        <v>#DIV/0!</v>
      </c>
      <c r="AB147" s="115"/>
      <c r="AC147" s="115"/>
      <c r="AD147" s="115" t="e">
        <f>(AD146/AE146)*100</f>
        <v>#DIV/0!</v>
      </c>
      <c r="AE147" s="115"/>
      <c r="AF147" s="115"/>
      <c r="AG147" s="115" t="e">
        <f>(AG146/AH146)*100</f>
        <v>#DIV/0!</v>
      </c>
      <c r="AH147" s="115"/>
      <c r="AI147" s="115"/>
      <c r="AJ147" s="115" t="e">
        <f>(AJ146/AK146)*100</f>
        <v>#DIV/0!</v>
      </c>
      <c r="AK147" s="115"/>
      <c r="AL147" s="115"/>
      <c r="AM147" s="115" t="e">
        <f>(AM146/AN146)*100</f>
        <v>#DIV/0!</v>
      </c>
      <c r="AN147" s="115"/>
      <c r="AO147" s="115"/>
      <c r="AP147" s="115" t="e">
        <f>(AP146/AQ146)*100</f>
        <v>#DIV/0!</v>
      </c>
      <c r="AQ147" s="115"/>
      <c r="AR147" s="115"/>
      <c r="AS147" s="115" t="e">
        <f>(AS146/AT146)*100</f>
        <v>#DIV/0!</v>
      </c>
      <c r="AT147" s="115"/>
      <c r="AU147" s="115"/>
    </row>
    <row r="148" spans="2:47" ht="18" customHeight="1" x14ac:dyDescent="0.25">
      <c r="B148" s="202"/>
      <c r="C148" s="109">
        <v>71</v>
      </c>
      <c r="D148" s="96" t="s">
        <v>323</v>
      </c>
      <c r="E148" s="181" t="s">
        <v>280</v>
      </c>
      <c r="F148" s="213" t="s">
        <v>392</v>
      </c>
      <c r="G148" s="71">
        <v>0.85</v>
      </c>
      <c r="H148" s="214" t="s">
        <v>28</v>
      </c>
      <c r="I148" s="16"/>
      <c r="J148" s="154"/>
      <c r="K148" s="155"/>
      <c r="L148" s="16"/>
      <c r="M148" s="154"/>
      <c r="N148" s="155"/>
      <c r="O148" s="16"/>
      <c r="P148" s="154"/>
      <c r="Q148" s="155"/>
      <c r="R148" s="16"/>
      <c r="S148" s="154"/>
      <c r="T148" s="155"/>
      <c r="U148" s="16"/>
      <c r="V148" s="154"/>
      <c r="W148" s="155"/>
      <c r="X148" s="16"/>
      <c r="Y148" s="154"/>
      <c r="Z148" s="155"/>
      <c r="AA148" s="16"/>
      <c r="AB148" s="154"/>
      <c r="AC148" s="155"/>
      <c r="AD148" s="16"/>
      <c r="AE148" s="154"/>
      <c r="AF148" s="155"/>
      <c r="AG148" s="16"/>
      <c r="AH148" s="154"/>
      <c r="AI148" s="155"/>
      <c r="AJ148" s="16"/>
      <c r="AK148" s="154"/>
      <c r="AL148" s="155"/>
      <c r="AM148" s="16"/>
      <c r="AN148" s="154"/>
      <c r="AO148" s="155"/>
      <c r="AP148" s="16"/>
      <c r="AQ148" s="154"/>
      <c r="AR148" s="155"/>
      <c r="AS148" s="16"/>
      <c r="AT148" s="154"/>
      <c r="AU148" s="155"/>
    </row>
    <row r="149" spans="2:47" ht="18" customHeight="1" thickBot="1" x14ac:dyDescent="0.3">
      <c r="B149" s="202"/>
      <c r="C149" s="109"/>
      <c r="D149" s="96"/>
      <c r="E149" s="181"/>
      <c r="F149" s="64"/>
      <c r="G149" s="66"/>
      <c r="H149" s="214"/>
      <c r="I149" s="115" t="e">
        <f t="shared" ref="I149" si="96">(I148/J148)*100</f>
        <v>#DIV/0!</v>
      </c>
      <c r="J149" s="115"/>
      <c r="K149" s="115"/>
      <c r="L149" s="115" t="e">
        <f t="shared" ref="L149" si="97">(L148/M148)*100</f>
        <v>#DIV/0!</v>
      </c>
      <c r="M149" s="115"/>
      <c r="N149" s="115"/>
      <c r="O149" s="115" t="e">
        <f>(O148/P148)*100</f>
        <v>#DIV/0!</v>
      </c>
      <c r="P149" s="115"/>
      <c r="Q149" s="115"/>
      <c r="R149" s="115" t="e">
        <f>(R148/S148)*100</f>
        <v>#DIV/0!</v>
      </c>
      <c r="S149" s="115"/>
      <c r="T149" s="115"/>
      <c r="U149" s="115" t="e">
        <f>(U148/V148)*100</f>
        <v>#DIV/0!</v>
      </c>
      <c r="V149" s="115"/>
      <c r="W149" s="115"/>
      <c r="X149" s="115" t="e">
        <f>(X148/Y148)*100</f>
        <v>#DIV/0!</v>
      </c>
      <c r="Y149" s="115"/>
      <c r="Z149" s="115"/>
      <c r="AA149" s="115" t="e">
        <f>(AA148/AB148)*100</f>
        <v>#DIV/0!</v>
      </c>
      <c r="AB149" s="115"/>
      <c r="AC149" s="115"/>
      <c r="AD149" s="115" t="e">
        <f>(AD148/AE148)*100</f>
        <v>#DIV/0!</v>
      </c>
      <c r="AE149" s="115"/>
      <c r="AF149" s="115"/>
      <c r="AG149" s="115" t="e">
        <f>(AG148/AH148)*100</f>
        <v>#DIV/0!</v>
      </c>
      <c r="AH149" s="115"/>
      <c r="AI149" s="115"/>
      <c r="AJ149" s="115" t="e">
        <f>(AJ148/AK148)*100</f>
        <v>#DIV/0!</v>
      </c>
      <c r="AK149" s="115"/>
      <c r="AL149" s="115"/>
      <c r="AM149" s="115" t="e">
        <f>(AM148/AN148)*100</f>
        <v>#DIV/0!</v>
      </c>
      <c r="AN149" s="115"/>
      <c r="AO149" s="115"/>
      <c r="AP149" s="115" t="e">
        <f>(AP148/AQ148)*100</f>
        <v>#DIV/0!</v>
      </c>
      <c r="AQ149" s="115"/>
      <c r="AR149" s="115"/>
      <c r="AS149" s="115" t="e">
        <f>(AS148/AT148)*100</f>
        <v>#DIV/0!</v>
      </c>
      <c r="AT149" s="115"/>
      <c r="AU149" s="115"/>
    </row>
    <row r="150" spans="2:47" ht="18" customHeight="1" x14ac:dyDescent="0.25">
      <c r="B150" s="202"/>
      <c r="C150" s="109">
        <v>72</v>
      </c>
      <c r="D150" s="96" t="s">
        <v>324</v>
      </c>
      <c r="E150" s="181" t="s">
        <v>393</v>
      </c>
      <c r="F150" s="213" t="s">
        <v>394</v>
      </c>
      <c r="G150" s="71">
        <v>0.85</v>
      </c>
      <c r="H150" s="214" t="s">
        <v>38</v>
      </c>
      <c r="I150" s="16">
        <v>0</v>
      </c>
      <c r="J150" s="154">
        <v>24</v>
      </c>
      <c r="K150" s="155"/>
      <c r="L150" s="16">
        <v>0</v>
      </c>
      <c r="M150" s="154">
        <v>41</v>
      </c>
      <c r="N150" s="155"/>
      <c r="O150" s="16"/>
      <c r="P150" s="154"/>
      <c r="Q150" s="155"/>
      <c r="R150" s="16"/>
      <c r="S150" s="154"/>
      <c r="T150" s="155"/>
      <c r="U150" s="16"/>
      <c r="V150" s="154"/>
      <c r="W150" s="155"/>
      <c r="X150" s="16"/>
      <c r="Y150" s="154"/>
      <c r="Z150" s="155"/>
      <c r="AA150" s="16"/>
      <c r="AB150" s="154"/>
      <c r="AC150" s="155"/>
      <c r="AD150" s="16"/>
      <c r="AE150" s="154"/>
      <c r="AF150" s="155"/>
      <c r="AG150" s="16"/>
      <c r="AH150" s="154"/>
      <c r="AI150" s="155"/>
      <c r="AJ150" s="16"/>
      <c r="AK150" s="154"/>
      <c r="AL150" s="155"/>
      <c r="AM150" s="16"/>
      <c r="AN150" s="154"/>
      <c r="AO150" s="155"/>
      <c r="AP150" s="16"/>
      <c r="AQ150" s="154"/>
      <c r="AR150" s="155"/>
      <c r="AS150" s="16"/>
      <c r="AT150" s="154"/>
      <c r="AU150" s="155"/>
    </row>
    <row r="151" spans="2:47" ht="18" customHeight="1" x14ac:dyDescent="0.25">
      <c r="B151" s="202"/>
      <c r="C151" s="109"/>
      <c r="D151" s="96"/>
      <c r="E151" s="181"/>
      <c r="F151" s="64"/>
      <c r="G151" s="66"/>
      <c r="H151" s="214"/>
      <c r="I151" s="115">
        <f t="shared" ref="I151" si="98">(I150/J150)*100</f>
        <v>0</v>
      </c>
      <c r="J151" s="115"/>
      <c r="K151" s="115"/>
      <c r="L151" s="115">
        <f t="shared" ref="L151" si="99">(L150/M150)*100</f>
        <v>0</v>
      </c>
      <c r="M151" s="115"/>
      <c r="N151" s="115"/>
      <c r="O151" s="115" t="e">
        <f>(O150/P150)*100</f>
        <v>#DIV/0!</v>
      </c>
      <c r="P151" s="115"/>
      <c r="Q151" s="115"/>
      <c r="R151" s="115" t="e">
        <f>(R150/S150)*100</f>
        <v>#DIV/0!</v>
      </c>
      <c r="S151" s="115"/>
      <c r="T151" s="115"/>
      <c r="U151" s="115" t="e">
        <f>(U150/V150)*100</f>
        <v>#DIV/0!</v>
      </c>
      <c r="V151" s="115"/>
      <c r="W151" s="115"/>
      <c r="X151" s="115" t="e">
        <f>(X150/Y150)*100</f>
        <v>#DIV/0!</v>
      </c>
      <c r="Y151" s="115"/>
      <c r="Z151" s="115"/>
      <c r="AA151" s="115" t="e">
        <f>(AA150/AB150)*100</f>
        <v>#DIV/0!</v>
      </c>
      <c r="AB151" s="115"/>
      <c r="AC151" s="115"/>
      <c r="AD151" s="115" t="e">
        <f>(AD150/AE150)*100</f>
        <v>#DIV/0!</v>
      </c>
      <c r="AE151" s="115"/>
      <c r="AF151" s="115"/>
      <c r="AG151" s="115" t="e">
        <f>(AG150/AH150)*100</f>
        <v>#DIV/0!</v>
      </c>
      <c r="AH151" s="115"/>
      <c r="AI151" s="115"/>
      <c r="AJ151" s="115" t="e">
        <f>(AJ150/AK150)*100</f>
        <v>#DIV/0!</v>
      </c>
      <c r="AK151" s="115"/>
      <c r="AL151" s="115"/>
      <c r="AM151" s="115" t="e">
        <f>(AM150/AN150)*100</f>
        <v>#DIV/0!</v>
      </c>
      <c r="AN151" s="115"/>
      <c r="AO151" s="115"/>
      <c r="AP151" s="115" t="e">
        <f>(AP150/AQ150)*100</f>
        <v>#DIV/0!</v>
      </c>
      <c r="AQ151" s="115"/>
      <c r="AR151" s="115"/>
      <c r="AS151" s="115" t="e">
        <f>(AS150/AT150)*100</f>
        <v>#DIV/0!</v>
      </c>
      <c r="AT151" s="115"/>
      <c r="AU151" s="115"/>
    </row>
    <row r="152" spans="2:47" ht="18" customHeight="1" x14ac:dyDescent="0.25">
      <c r="B152" s="202"/>
      <c r="C152" s="109">
        <v>73</v>
      </c>
      <c r="D152" s="96" t="s">
        <v>199</v>
      </c>
      <c r="E152" s="96" t="s">
        <v>200</v>
      </c>
      <c r="F152" s="209" t="s">
        <v>395</v>
      </c>
      <c r="G152" s="211">
        <v>0.85</v>
      </c>
      <c r="H152" s="183" t="s">
        <v>28</v>
      </c>
      <c r="I152" s="16">
        <v>227</v>
      </c>
      <c r="J152" s="154">
        <v>227</v>
      </c>
      <c r="K152" s="155"/>
      <c r="L152" s="16">
        <v>158</v>
      </c>
      <c r="M152" s="154">
        <v>158</v>
      </c>
      <c r="N152" s="155"/>
      <c r="O152" s="16"/>
      <c r="P152" s="154"/>
      <c r="Q152" s="155"/>
      <c r="R152" s="16"/>
      <c r="S152" s="154"/>
      <c r="T152" s="155"/>
      <c r="U152" s="16"/>
      <c r="V152" s="154"/>
      <c r="W152" s="155"/>
      <c r="X152" s="16"/>
      <c r="Y152" s="154"/>
      <c r="Z152" s="155"/>
      <c r="AA152" s="16"/>
      <c r="AB152" s="154"/>
      <c r="AC152" s="155"/>
      <c r="AD152" s="16"/>
      <c r="AE152" s="154"/>
      <c r="AF152" s="155"/>
      <c r="AG152" s="16"/>
      <c r="AH152" s="154"/>
      <c r="AI152" s="155"/>
      <c r="AJ152" s="16"/>
      <c r="AK152" s="154"/>
      <c r="AL152" s="155"/>
      <c r="AM152" s="16"/>
      <c r="AN152" s="154"/>
      <c r="AO152" s="155"/>
      <c r="AP152" s="16"/>
      <c r="AQ152" s="154"/>
      <c r="AR152" s="155"/>
      <c r="AS152" s="16"/>
      <c r="AT152" s="154"/>
      <c r="AU152" s="155"/>
    </row>
    <row r="153" spans="2:47" ht="18" customHeight="1" thickBot="1" x14ac:dyDescent="0.3">
      <c r="B153" s="203"/>
      <c r="C153" s="109"/>
      <c r="D153" s="96"/>
      <c r="E153" s="96"/>
      <c r="F153" s="210"/>
      <c r="G153" s="212"/>
      <c r="H153" s="183"/>
      <c r="I153" s="115">
        <f t="shared" ref="I153" si="100">(I152/J152)*100</f>
        <v>100</v>
      </c>
      <c r="J153" s="115"/>
      <c r="K153" s="115"/>
      <c r="L153" s="115">
        <f t="shared" ref="L153" si="101">(L152/M152)*100</f>
        <v>100</v>
      </c>
      <c r="M153" s="115"/>
      <c r="N153" s="115"/>
      <c r="O153" s="115" t="e">
        <f>(O152/P152)*100</f>
        <v>#DIV/0!</v>
      </c>
      <c r="P153" s="115"/>
      <c r="Q153" s="115"/>
      <c r="R153" s="115" t="e">
        <f>(R152/S152)*100</f>
        <v>#DIV/0!</v>
      </c>
      <c r="S153" s="115"/>
      <c r="T153" s="115"/>
      <c r="U153" s="115" t="e">
        <f>(U152/V152)*100</f>
        <v>#DIV/0!</v>
      </c>
      <c r="V153" s="115"/>
      <c r="W153" s="115"/>
      <c r="X153" s="115" t="e">
        <f>(X152/Y152)*100</f>
        <v>#DIV/0!</v>
      </c>
      <c r="Y153" s="115"/>
      <c r="Z153" s="115"/>
      <c r="AA153" s="115" t="e">
        <f>(AA152/AB152)*100</f>
        <v>#DIV/0!</v>
      </c>
      <c r="AB153" s="115"/>
      <c r="AC153" s="115"/>
      <c r="AD153" s="115" t="e">
        <f>(AD152/AE152)*100</f>
        <v>#DIV/0!</v>
      </c>
      <c r="AE153" s="115"/>
      <c r="AF153" s="115"/>
      <c r="AG153" s="115" t="e">
        <f>(AG152/AH152)*100</f>
        <v>#DIV/0!</v>
      </c>
      <c r="AH153" s="115"/>
      <c r="AI153" s="115"/>
      <c r="AJ153" s="115" t="e">
        <f>(AJ152/AK152)*100</f>
        <v>#DIV/0!</v>
      </c>
      <c r="AK153" s="115"/>
      <c r="AL153" s="115"/>
      <c r="AM153" s="115" t="e">
        <f>(AM152/AN152)*100</f>
        <v>#DIV/0!</v>
      </c>
      <c r="AN153" s="115"/>
      <c r="AO153" s="115"/>
      <c r="AP153" s="115" t="e">
        <f>(AP152/AQ152)*100</f>
        <v>#DIV/0!</v>
      </c>
      <c r="AQ153" s="115"/>
      <c r="AR153" s="115"/>
      <c r="AS153" s="115" t="e">
        <f>(AS152/AT152)*100</f>
        <v>#DIV/0!</v>
      </c>
      <c r="AT153" s="115"/>
      <c r="AU153" s="115"/>
    </row>
    <row r="154" spans="2:47" ht="18" customHeight="1" x14ac:dyDescent="0.25">
      <c r="B154" s="205" t="s">
        <v>201</v>
      </c>
      <c r="C154" s="109">
        <v>74</v>
      </c>
      <c r="D154" s="96" t="s">
        <v>316</v>
      </c>
      <c r="E154" s="96" t="s">
        <v>203</v>
      </c>
      <c r="F154" s="208" t="s">
        <v>396</v>
      </c>
      <c r="G154" s="71">
        <v>0.85</v>
      </c>
      <c r="H154" s="183" t="s">
        <v>38</v>
      </c>
      <c r="I154" s="16">
        <v>548</v>
      </c>
      <c r="J154" s="154">
        <v>561</v>
      </c>
      <c r="K154" s="155"/>
      <c r="L154" s="16">
        <v>539</v>
      </c>
      <c r="M154" s="154">
        <v>528</v>
      </c>
      <c r="N154" s="155"/>
      <c r="O154" s="16"/>
      <c r="P154" s="154"/>
      <c r="Q154" s="155"/>
      <c r="R154" s="16"/>
      <c r="S154" s="154"/>
      <c r="T154" s="155"/>
      <c r="U154" s="16"/>
      <c r="V154" s="154"/>
      <c r="W154" s="155"/>
      <c r="X154" s="16"/>
      <c r="Y154" s="154"/>
      <c r="Z154" s="155"/>
      <c r="AA154" s="16"/>
      <c r="AB154" s="154"/>
      <c r="AC154" s="155"/>
      <c r="AD154" s="16"/>
      <c r="AE154" s="154"/>
      <c r="AF154" s="155"/>
      <c r="AG154" s="16"/>
      <c r="AH154" s="154"/>
      <c r="AI154" s="155"/>
      <c r="AJ154" s="16"/>
      <c r="AK154" s="154"/>
      <c r="AL154" s="155"/>
      <c r="AM154" s="16"/>
      <c r="AN154" s="154"/>
      <c r="AO154" s="155"/>
      <c r="AP154" s="16"/>
      <c r="AQ154" s="154"/>
      <c r="AR154" s="155"/>
      <c r="AS154" s="16"/>
      <c r="AT154" s="154"/>
      <c r="AU154" s="155"/>
    </row>
    <row r="155" spans="2:47" ht="18" customHeight="1" x14ac:dyDescent="0.25">
      <c r="B155" s="206"/>
      <c r="C155" s="109"/>
      <c r="D155" s="96"/>
      <c r="E155" s="96"/>
      <c r="F155" s="81"/>
      <c r="G155" s="66"/>
      <c r="H155" s="183"/>
      <c r="I155" s="115">
        <f t="shared" ref="I155" si="102">(I154/J154)*100</f>
        <v>97.682709447415334</v>
      </c>
      <c r="J155" s="115"/>
      <c r="K155" s="115"/>
      <c r="L155" s="115">
        <f t="shared" ref="L155" si="103">(L154/M154)*100</f>
        <v>102.08333333333333</v>
      </c>
      <c r="M155" s="115"/>
      <c r="N155" s="115"/>
      <c r="O155" s="115" t="e">
        <f>(O154/P154)*100</f>
        <v>#DIV/0!</v>
      </c>
      <c r="P155" s="115"/>
      <c r="Q155" s="115"/>
      <c r="R155" s="115" t="e">
        <f>(R154/S154)*100</f>
        <v>#DIV/0!</v>
      </c>
      <c r="S155" s="115"/>
      <c r="T155" s="115"/>
      <c r="U155" s="115" t="e">
        <f>(U154/V154)*100</f>
        <v>#DIV/0!</v>
      </c>
      <c r="V155" s="115"/>
      <c r="W155" s="115"/>
      <c r="X155" s="115" t="e">
        <f>(X154/Y154)*100</f>
        <v>#DIV/0!</v>
      </c>
      <c r="Y155" s="115"/>
      <c r="Z155" s="115"/>
      <c r="AA155" s="115" t="e">
        <f>(AA154/AB154)*100</f>
        <v>#DIV/0!</v>
      </c>
      <c r="AB155" s="115"/>
      <c r="AC155" s="115"/>
      <c r="AD155" s="115" t="e">
        <f>(AD154/AE154)*100</f>
        <v>#DIV/0!</v>
      </c>
      <c r="AE155" s="115"/>
      <c r="AF155" s="115"/>
      <c r="AG155" s="115" t="e">
        <f>(AG154/AH154)*100</f>
        <v>#DIV/0!</v>
      </c>
      <c r="AH155" s="115"/>
      <c r="AI155" s="115"/>
      <c r="AJ155" s="115" t="e">
        <f>(AJ154/AK154)*100</f>
        <v>#DIV/0!</v>
      </c>
      <c r="AK155" s="115"/>
      <c r="AL155" s="115"/>
      <c r="AM155" s="115" t="e">
        <f>(AM154/AN154)*100</f>
        <v>#DIV/0!</v>
      </c>
      <c r="AN155" s="115"/>
      <c r="AO155" s="115"/>
      <c r="AP155" s="115" t="e">
        <f>(AP154/AQ154)*100</f>
        <v>#DIV/0!</v>
      </c>
      <c r="AQ155" s="115"/>
      <c r="AR155" s="115"/>
      <c r="AS155" s="115" t="e">
        <f>(AS154/AT154)*100</f>
        <v>#DIV/0!</v>
      </c>
      <c r="AT155" s="115"/>
      <c r="AU155" s="115"/>
    </row>
    <row r="156" spans="2:47" ht="18" customHeight="1" x14ac:dyDescent="0.25">
      <c r="B156" s="206"/>
      <c r="C156" s="109">
        <v>75</v>
      </c>
      <c r="D156" s="96" t="s">
        <v>317</v>
      </c>
      <c r="E156" s="96" t="s">
        <v>205</v>
      </c>
      <c r="F156" s="81" t="s">
        <v>397</v>
      </c>
      <c r="G156" s="71">
        <v>0.85</v>
      </c>
      <c r="H156" s="183" t="s">
        <v>28</v>
      </c>
      <c r="I156" s="16">
        <v>540</v>
      </c>
      <c r="J156" s="154">
        <v>553</v>
      </c>
      <c r="K156" s="155"/>
      <c r="L156" s="16">
        <v>531</v>
      </c>
      <c r="M156" s="154">
        <v>520</v>
      </c>
      <c r="N156" s="155"/>
      <c r="O156" s="16"/>
      <c r="P156" s="154"/>
      <c r="Q156" s="155"/>
      <c r="R156" s="16"/>
      <c r="S156" s="154"/>
      <c r="T156" s="155"/>
      <c r="U156" s="16"/>
      <c r="V156" s="154"/>
      <c r="W156" s="155"/>
      <c r="X156" s="16"/>
      <c r="Y156" s="154"/>
      <c r="Z156" s="155"/>
      <c r="AA156" s="16"/>
      <c r="AB156" s="154"/>
      <c r="AC156" s="155"/>
      <c r="AD156" s="16"/>
      <c r="AE156" s="154"/>
      <c r="AF156" s="155"/>
      <c r="AG156" s="16"/>
      <c r="AH156" s="154"/>
      <c r="AI156" s="155"/>
      <c r="AJ156" s="16"/>
      <c r="AK156" s="154"/>
      <c r="AL156" s="155"/>
      <c r="AM156" s="16"/>
      <c r="AN156" s="154"/>
      <c r="AO156" s="155"/>
      <c r="AP156" s="16"/>
      <c r="AQ156" s="154"/>
      <c r="AR156" s="155"/>
      <c r="AS156" s="16"/>
      <c r="AT156" s="154"/>
      <c r="AU156" s="155"/>
    </row>
    <row r="157" spans="2:47" ht="18" customHeight="1" x14ac:dyDescent="0.25">
      <c r="B157" s="206"/>
      <c r="C157" s="109"/>
      <c r="D157" s="96"/>
      <c r="E157" s="96"/>
      <c r="F157" s="81"/>
      <c r="G157" s="66"/>
      <c r="H157" s="183"/>
      <c r="I157" s="115">
        <f t="shared" ref="I157" si="104">(I156/J156)*100</f>
        <v>97.649186256781192</v>
      </c>
      <c r="J157" s="115"/>
      <c r="K157" s="115"/>
      <c r="L157" s="115">
        <f t="shared" ref="L157" si="105">(L156/M156)*100</f>
        <v>102.11538461538461</v>
      </c>
      <c r="M157" s="115"/>
      <c r="N157" s="115"/>
      <c r="O157" s="115" t="e">
        <f>(O156/P156)*100</f>
        <v>#DIV/0!</v>
      </c>
      <c r="P157" s="115"/>
      <c r="Q157" s="115"/>
      <c r="R157" s="115" t="e">
        <f>(R156/S156)*100</f>
        <v>#DIV/0!</v>
      </c>
      <c r="S157" s="115"/>
      <c r="T157" s="115"/>
      <c r="U157" s="115" t="e">
        <f>(U156/V156)*100</f>
        <v>#DIV/0!</v>
      </c>
      <c r="V157" s="115"/>
      <c r="W157" s="115"/>
      <c r="X157" s="115" t="e">
        <f>(X156/Y156)*100</f>
        <v>#DIV/0!</v>
      </c>
      <c r="Y157" s="115"/>
      <c r="Z157" s="115"/>
      <c r="AA157" s="115" t="e">
        <f>(AA156/AB156)*100</f>
        <v>#DIV/0!</v>
      </c>
      <c r="AB157" s="115"/>
      <c r="AC157" s="115"/>
      <c r="AD157" s="115" t="e">
        <f>(AD156/AE156)*100</f>
        <v>#DIV/0!</v>
      </c>
      <c r="AE157" s="115"/>
      <c r="AF157" s="115"/>
      <c r="AG157" s="115" t="e">
        <f>(AG156/AH156)*100</f>
        <v>#DIV/0!</v>
      </c>
      <c r="AH157" s="115"/>
      <c r="AI157" s="115"/>
      <c r="AJ157" s="115" t="e">
        <f>(AJ156/AK156)*100</f>
        <v>#DIV/0!</v>
      </c>
      <c r="AK157" s="115"/>
      <c r="AL157" s="115"/>
      <c r="AM157" s="115" t="e">
        <f>(AM156/AN156)*100</f>
        <v>#DIV/0!</v>
      </c>
      <c r="AN157" s="115"/>
      <c r="AO157" s="115"/>
      <c r="AP157" s="115" t="e">
        <f>(AP156/AQ156)*100</f>
        <v>#DIV/0!</v>
      </c>
      <c r="AQ157" s="115"/>
      <c r="AR157" s="115"/>
      <c r="AS157" s="115" t="e">
        <f>(AS156/AT156)*100</f>
        <v>#DIV/0!</v>
      </c>
      <c r="AT157" s="115"/>
      <c r="AU157" s="115"/>
    </row>
    <row r="158" spans="2:47" ht="18" customHeight="1" x14ac:dyDescent="0.25">
      <c r="B158" s="206"/>
      <c r="C158" s="109">
        <v>76</v>
      </c>
      <c r="D158" s="96" t="s">
        <v>318</v>
      </c>
      <c r="E158" s="96" t="s">
        <v>207</v>
      </c>
      <c r="F158" s="81" t="s">
        <v>398</v>
      </c>
      <c r="G158" s="71">
        <v>0.85</v>
      </c>
      <c r="H158" s="183" t="s">
        <v>28</v>
      </c>
      <c r="I158" s="16">
        <v>8</v>
      </c>
      <c r="J158" s="154">
        <v>8</v>
      </c>
      <c r="K158" s="155"/>
      <c r="L158" s="16">
        <v>8</v>
      </c>
      <c r="M158" s="154">
        <v>8</v>
      </c>
      <c r="N158" s="155"/>
      <c r="O158" s="16"/>
      <c r="P158" s="154"/>
      <c r="Q158" s="155"/>
      <c r="R158" s="16"/>
      <c r="S158" s="154"/>
      <c r="T158" s="155"/>
      <c r="U158" s="16"/>
      <c r="V158" s="154"/>
      <c r="W158" s="155"/>
      <c r="X158" s="16"/>
      <c r="Y158" s="154"/>
      <c r="Z158" s="155"/>
      <c r="AA158" s="16"/>
      <c r="AB158" s="154"/>
      <c r="AC158" s="155"/>
      <c r="AD158" s="16"/>
      <c r="AE158" s="154"/>
      <c r="AF158" s="155"/>
      <c r="AG158" s="16"/>
      <c r="AH158" s="154"/>
      <c r="AI158" s="155"/>
      <c r="AJ158" s="16"/>
      <c r="AK158" s="154"/>
      <c r="AL158" s="155"/>
      <c r="AM158" s="16"/>
      <c r="AN158" s="154"/>
      <c r="AO158" s="155"/>
      <c r="AP158" s="16"/>
      <c r="AQ158" s="154"/>
      <c r="AR158" s="155"/>
      <c r="AS158" s="16"/>
      <c r="AT158" s="154"/>
      <c r="AU158" s="155"/>
    </row>
    <row r="159" spans="2:47" ht="18" customHeight="1" thickBot="1" x14ac:dyDescent="0.3">
      <c r="B159" s="207"/>
      <c r="C159" s="109"/>
      <c r="D159" s="96"/>
      <c r="E159" s="96"/>
      <c r="F159" s="204"/>
      <c r="G159" s="66"/>
      <c r="H159" s="183"/>
      <c r="I159" s="115">
        <f t="shared" ref="I159" si="106">(I158/J158)*100</f>
        <v>100</v>
      </c>
      <c r="J159" s="115"/>
      <c r="K159" s="115"/>
      <c r="L159" s="115">
        <f t="shared" ref="L159" si="107">(L158/M158)*100</f>
        <v>100</v>
      </c>
      <c r="M159" s="115"/>
      <c r="N159" s="115"/>
      <c r="O159" s="115" t="e">
        <f>(O158/P158)*100</f>
        <v>#DIV/0!</v>
      </c>
      <c r="P159" s="115"/>
      <c r="Q159" s="115"/>
      <c r="R159" s="115" t="e">
        <f>(R158/S158)*100</f>
        <v>#DIV/0!</v>
      </c>
      <c r="S159" s="115"/>
      <c r="T159" s="115"/>
      <c r="U159" s="115" t="e">
        <f>(U158/V158)*100</f>
        <v>#DIV/0!</v>
      </c>
      <c r="V159" s="115"/>
      <c r="W159" s="115"/>
      <c r="X159" s="115" t="e">
        <f>(X158/Y158)*100</f>
        <v>#DIV/0!</v>
      </c>
      <c r="Y159" s="115"/>
      <c r="Z159" s="115"/>
      <c r="AA159" s="115" t="e">
        <f>(AA158/AB158)*100</f>
        <v>#DIV/0!</v>
      </c>
      <c r="AB159" s="115"/>
      <c r="AC159" s="115"/>
      <c r="AD159" s="115" t="e">
        <f>(AD158/AE158)*100</f>
        <v>#DIV/0!</v>
      </c>
      <c r="AE159" s="115"/>
      <c r="AF159" s="115"/>
      <c r="AG159" s="115" t="e">
        <f>(AG158/AH158)*100</f>
        <v>#DIV/0!</v>
      </c>
      <c r="AH159" s="115"/>
      <c r="AI159" s="115"/>
      <c r="AJ159" s="115" t="e">
        <f>(AJ158/AK158)*100</f>
        <v>#DIV/0!</v>
      </c>
      <c r="AK159" s="115"/>
      <c r="AL159" s="115"/>
      <c r="AM159" s="115" t="e">
        <f>(AM158/AN158)*100</f>
        <v>#DIV/0!</v>
      </c>
      <c r="AN159" s="115"/>
      <c r="AO159" s="115"/>
      <c r="AP159" s="115" t="e">
        <f>(AP158/AQ158)*100</f>
        <v>#DIV/0!</v>
      </c>
      <c r="AQ159" s="115"/>
      <c r="AR159" s="115"/>
      <c r="AS159" s="115" t="e">
        <f>(AS158/AT158)*100</f>
        <v>#DIV/0!</v>
      </c>
      <c r="AT159" s="115"/>
      <c r="AU159" s="115"/>
    </row>
    <row r="160" spans="2:47" ht="18" customHeight="1" x14ac:dyDescent="0.25">
      <c r="B160" s="201" t="s">
        <v>214</v>
      </c>
      <c r="C160" s="109">
        <v>77</v>
      </c>
      <c r="D160" s="96" t="s">
        <v>415</v>
      </c>
      <c r="E160" s="96" t="s">
        <v>216</v>
      </c>
      <c r="F160" s="194" t="s">
        <v>399</v>
      </c>
      <c r="G160" s="71">
        <v>0.85</v>
      </c>
      <c r="H160" s="183" t="s">
        <v>28</v>
      </c>
      <c r="I160" s="16">
        <v>1</v>
      </c>
      <c r="J160" s="154">
        <v>0</v>
      </c>
      <c r="K160" s="155"/>
      <c r="L160" s="16">
        <v>2</v>
      </c>
      <c r="M160" s="154">
        <v>2</v>
      </c>
      <c r="N160" s="155"/>
      <c r="O160" s="16"/>
      <c r="P160" s="154"/>
      <c r="Q160" s="155"/>
      <c r="R160" s="16"/>
      <c r="S160" s="154"/>
      <c r="T160" s="155"/>
      <c r="U160" s="16"/>
      <c r="V160" s="154"/>
      <c r="W160" s="155"/>
      <c r="X160" s="16"/>
      <c r="Y160" s="154"/>
      <c r="Z160" s="155"/>
      <c r="AA160" s="16"/>
      <c r="AB160" s="154"/>
      <c r="AC160" s="155"/>
      <c r="AD160" s="16"/>
      <c r="AE160" s="154"/>
      <c r="AF160" s="155"/>
      <c r="AG160" s="16"/>
      <c r="AH160" s="154"/>
      <c r="AI160" s="155"/>
      <c r="AJ160" s="16"/>
      <c r="AK160" s="154"/>
      <c r="AL160" s="155"/>
      <c r="AM160" s="16"/>
      <c r="AN160" s="154"/>
      <c r="AO160" s="155"/>
      <c r="AP160" s="16"/>
      <c r="AQ160" s="154"/>
      <c r="AR160" s="155"/>
      <c r="AS160" s="16"/>
      <c r="AT160" s="154"/>
      <c r="AU160" s="155"/>
    </row>
    <row r="161" spans="2:47" ht="18" customHeight="1" x14ac:dyDescent="0.25">
      <c r="B161" s="202"/>
      <c r="C161" s="109"/>
      <c r="D161" s="96"/>
      <c r="E161" s="96"/>
      <c r="F161" s="82"/>
      <c r="G161" s="66"/>
      <c r="H161" s="183"/>
      <c r="I161" s="115" t="e">
        <f t="shared" ref="I161" si="108">(I160/J160)*100</f>
        <v>#DIV/0!</v>
      </c>
      <c r="J161" s="115"/>
      <c r="K161" s="115"/>
      <c r="L161" s="115">
        <f t="shared" ref="L161" si="109">(L160/M160)*100</f>
        <v>100</v>
      </c>
      <c r="M161" s="115"/>
      <c r="N161" s="115"/>
      <c r="O161" s="115" t="e">
        <f>(O160/P160)*100</f>
        <v>#DIV/0!</v>
      </c>
      <c r="P161" s="115"/>
      <c r="Q161" s="115"/>
      <c r="R161" s="115" t="e">
        <f>(R160/S160)*100</f>
        <v>#DIV/0!</v>
      </c>
      <c r="S161" s="115"/>
      <c r="T161" s="115"/>
      <c r="U161" s="115" t="e">
        <f>(U160/V160)*100</f>
        <v>#DIV/0!</v>
      </c>
      <c r="V161" s="115"/>
      <c r="W161" s="115"/>
      <c r="X161" s="115" t="e">
        <f>(X160/Y160)*100</f>
        <v>#DIV/0!</v>
      </c>
      <c r="Y161" s="115"/>
      <c r="Z161" s="115"/>
      <c r="AA161" s="115" t="e">
        <f>(AA160/AB160)*100</f>
        <v>#DIV/0!</v>
      </c>
      <c r="AB161" s="115"/>
      <c r="AC161" s="115"/>
      <c r="AD161" s="115" t="e">
        <f>(AD160/AE160)*100</f>
        <v>#DIV/0!</v>
      </c>
      <c r="AE161" s="115"/>
      <c r="AF161" s="115"/>
      <c r="AG161" s="115" t="e">
        <f>(AG160/AH160)*100</f>
        <v>#DIV/0!</v>
      </c>
      <c r="AH161" s="115"/>
      <c r="AI161" s="115"/>
      <c r="AJ161" s="115" t="e">
        <f>(AJ160/AK160)*100</f>
        <v>#DIV/0!</v>
      </c>
      <c r="AK161" s="115"/>
      <c r="AL161" s="115"/>
      <c r="AM161" s="115" t="e">
        <f>(AM160/AN160)*100</f>
        <v>#DIV/0!</v>
      </c>
      <c r="AN161" s="115"/>
      <c r="AO161" s="115"/>
      <c r="AP161" s="115" t="e">
        <f>(AP160/AQ160)*100</f>
        <v>#DIV/0!</v>
      </c>
      <c r="AQ161" s="115"/>
      <c r="AR161" s="115"/>
      <c r="AS161" s="115" t="e">
        <f>(AS160/AT160)*100</f>
        <v>#DIV/0!</v>
      </c>
      <c r="AT161" s="115"/>
      <c r="AU161" s="115"/>
    </row>
    <row r="162" spans="2:47" ht="18" customHeight="1" x14ac:dyDescent="0.25">
      <c r="B162" s="202"/>
      <c r="C162" s="109">
        <v>78</v>
      </c>
      <c r="D162" s="96" t="s">
        <v>416</v>
      </c>
      <c r="E162" s="96" t="s">
        <v>218</v>
      </c>
      <c r="F162" s="82" t="s">
        <v>400</v>
      </c>
      <c r="G162" s="79">
        <v>0.85</v>
      </c>
      <c r="H162" s="183" t="s">
        <v>28</v>
      </c>
      <c r="I162" s="16">
        <v>0</v>
      </c>
      <c r="J162" s="154">
        <v>0</v>
      </c>
      <c r="K162" s="155"/>
      <c r="L162" s="16">
        <v>0</v>
      </c>
      <c r="M162" s="154">
        <v>0</v>
      </c>
      <c r="N162" s="155"/>
      <c r="O162" s="16"/>
      <c r="P162" s="154"/>
      <c r="Q162" s="155"/>
      <c r="R162" s="16"/>
      <c r="S162" s="154"/>
      <c r="T162" s="155"/>
      <c r="U162" s="16"/>
      <c r="V162" s="154"/>
      <c r="W162" s="155"/>
      <c r="X162" s="16"/>
      <c r="Y162" s="154"/>
      <c r="Z162" s="155"/>
      <c r="AA162" s="16"/>
      <c r="AB162" s="154"/>
      <c r="AC162" s="155"/>
      <c r="AD162" s="16"/>
      <c r="AE162" s="154"/>
      <c r="AF162" s="155"/>
      <c r="AG162" s="16"/>
      <c r="AH162" s="154"/>
      <c r="AI162" s="155"/>
      <c r="AJ162" s="16"/>
      <c r="AK162" s="154"/>
      <c r="AL162" s="155"/>
      <c r="AM162" s="16"/>
      <c r="AN162" s="154"/>
      <c r="AO162" s="155"/>
      <c r="AP162" s="16"/>
      <c r="AQ162" s="154"/>
      <c r="AR162" s="155"/>
      <c r="AS162" s="16"/>
      <c r="AT162" s="154"/>
      <c r="AU162" s="155"/>
    </row>
    <row r="163" spans="2:47" ht="18" customHeight="1" x14ac:dyDescent="0.25">
      <c r="B163" s="202"/>
      <c r="C163" s="109"/>
      <c r="D163" s="96"/>
      <c r="E163" s="96"/>
      <c r="F163" s="82"/>
      <c r="G163" s="77"/>
      <c r="H163" s="183"/>
      <c r="I163" s="115" t="e">
        <f t="shared" ref="I163" si="110">(I162/J162)*100</f>
        <v>#DIV/0!</v>
      </c>
      <c r="J163" s="115"/>
      <c r="K163" s="115"/>
      <c r="L163" s="115" t="e">
        <f t="shared" ref="L163" si="111">(L162/M162)*100</f>
        <v>#DIV/0!</v>
      </c>
      <c r="M163" s="115"/>
      <c r="N163" s="115"/>
      <c r="O163" s="115" t="e">
        <f>(O162/P162)*100</f>
        <v>#DIV/0!</v>
      </c>
      <c r="P163" s="115"/>
      <c r="Q163" s="115"/>
      <c r="R163" s="115" t="e">
        <f>(R162/S162)*100</f>
        <v>#DIV/0!</v>
      </c>
      <c r="S163" s="115"/>
      <c r="T163" s="115"/>
      <c r="U163" s="115" t="e">
        <f>(U162/V162)*100</f>
        <v>#DIV/0!</v>
      </c>
      <c r="V163" s="115"/>
      <c r="W163" s="115"/>
      <c r="X163" s="115" t="e">
        <f>(X162/Y162)*100</f>
        <v>#DIV/0!</v>
      </c>
      <c r="Y163" s="115"/>
      <c r="Z163" s="115"/>
      <c r="AA163" s="115" t="e">
        <f>(AA162/AB162)*100</f>
        <v>#DIV/0!</v>
      </c>
      <c r="AB163" s="115"/>
      <c r="AC163" s="115"/>
      <c r="AD163" s="115" t="e">
        <f>(AD162/AE162)*100</f>
        <v>#DIV/0!</v>
      </c>
      <c r="AE163" s="115"/>
      <c r="AF163" s="115"/>
      <c r="AG163" s="115" t="e">
        <f>(AG162/AH162)*100</f>
        <v>#DIV/0!</v>
      </c>
      <c r="AH163" s="115"/>
      <c r="AI163" s="115"/>
      <c r="AJ163" s="115" t="e">
        <f>(AJ162/AK162)*100</f>
        <v>#DIV/0!</v>
      </c>
      <c r="AK163" s="115"/>
      <c r="AL163" s="115"/>
      <c r="AM163" s="115" t="e">
        <f>(AM162/AN162)*100</f>
        <v>#DIV/0!</v>
      </c>
      <c r="AN163" s="115"/>
      <c r="AO163" s="115"/>
      <c r="AP163" s="115" t="e">
        <f>(AP162/AQ162)*100</f>
        <v>#DIV/0!</v>
      </c>
      <c r="AQ163" s="115"/>
      <c r="AR163" s="115"/>
      <c r="AS163" s="115" t="e">
        <f>(AS162/AT162)*100</f>
        <v>#DIV/0!</v>
      </c>
      <c r="AT163" s="115"/>
      <c r="AU163" s="115"/>
    </row>
    <row r="164" spans="2:47" ht="18" customHeight="1" x14ac:dyDescent="0.25">
      <c r="B164" s="202"/>
      <c r="C164" s="109">
        <v>79</v>
      </c>
      <c r="D164" s="96" t="s">
        <v>319</v>
      </c>
      <c r="E164" s="96" t="s">
        <v>220</v>
      </c>
      <c r="F164" s="82" t="s">
        <v>401</v>
      </c>
      <c r="G164" s="79">
        <v>0.85</v>
      </c>
      <c r="H164" s="183" t="s">
        <v>28</v>
      </c>
      <c r="I164" s="16">
        <v>273</v>
      </c>
      <c r="J164" s="154">
        <v>110</v>
      </c>
      <c r="K164" s="155"/>
      <c r="L164" s="16">
        <v>408</v>
      </c>
      <c r="M164" s="154">
        <v>110</v>
      </c>
      <c r="N164" s="155"/>
      <c r="O164" s="16"/>
      <c r="P164" s="154"/>
      <c r="Q164" s="155"/>
      <c r="R164" s="16"/>
      <c r="S164" s="154"/>
      <c r="T164" s="155"/>
      <c r="U164" s="16"/>
      <c r="V164" s="154"/>
      <c r="W164" s="155"/>
      <c r="X164" s="16"/>
      <c r="Y164" s="154"/>
      <c r="Z164" s="155"/>
      <c r="AA164" s="16"/>
      <c r="AB164" s="154"/>
      <c r="AC164" s="155"/>
      <c r="AD164" s="16"/>
      <c r="AE164" s="154"/>
      <c r="AF164" s="155"/>
      <c r="AG164" s="16"/>
      <c r="AH164" s="154"/>
      <c r="AI164" s="155"/>
      <c r="AJ164" s="16"/>
      <c r="AK164" s="154"/>
      <c r="AL164" s="155"/>
      <c r="AM164" s="16"/>
      <c r="AN164" s="154"/>
      <c r="AO164" s="155"/>
      <c r="AP164" s="16"/>
      <c r="AQ164" s="154"/>
      <c r="AR164" s="155"/>
      <c r="AS164" s="16"/>
      <c r="AT164" s="154"/>
      <c r="AU164" s="155"/>
    </row>
    <row r="165" spans="2:47" ht="18" customHeight="1" x14ac:dyDescent="0.25">
      <c r="B165" s="202"/>
      <c r="C165" s="109"/>
      <c r="D165" s="96"/>
      <c r="E165" s="96"/>
      <c r="F165" s="82"/>
      <c r="G165" s="77"/>
      <c r="H165" s="183"/>
      <c r="I165" s="115">
        <f t="shared" ref="I165" si="112">(I164/J164)*100</f>
        <v>248.18181818181819</v>
      </c>
      <c r="J165" s="115"/>
      <c r="K165" s="115"/>
      <c r="L165" s="115">
        <f t="shared" ref="L165" si="113">(L164/M164)*100</f>
        <v>370.90909090909088</v>
      </c>
      <c r="M165" s="115"/>
      <c r="N165" s="115"/>
      <c r="O165" s="115" t="e">
        <f>(O164/P164)*100</f>
        <v>#DIV/0!</v>
      </c>
      <c r="P165" s="115"/>
      <c r="Q165" s="115"/>
      <c r="R165" s="115" t="e">
        <f>(R164/S164)*100</f>
        <v>#DIV/0!</v>
      </c>
      <c r="S165" s="115"/>
      <c r="T165" s="115"/>
      <c r="U165" s="115" t="e">
        <f>(U164/V164)*100</f>
        <v>#DIV/0!</v>
      </c>
      <c r="V165" s="115"/>
      <c r="W165" s="115"/>
      <c r="X165" s="115" t="e">
        <f>(X164/Y164)*100</f>
        <v>#DIV/0!</v>
      </c>
      <c r="Y165" s="115"/>
      <c r="Z165" s="115"/>
      <c r="AA165" s="115" t="e">
        <f>(AA164/AB164)*100</f>
        <v>#DIV/0!</v>
      </c>
      <c r="AB165" s="115"/>
      <c r="AC165" s="115"/>
      <c r="AD165" s="115" t="e">
        <f>(AD164/AE164)*100</f>
        <v>#DIV/0!</v>
      </c>
      <c r="AE165" s="115"/>
      <c r="AF165" s="115"/>
      <c r="AG165" s="115" t="e">
        <f>(AG164/AH164)*100</f>
        <v>#DIV/0!</v>
      </c>
      <c r="AH165" s="115"/>
      <c r="AI165" s="115"/>
      <c r="AJ165" s="115" t="e">
        <f>(AJ164/AK164)*100</f>
        <v>#DIV/0!</v>
      </c>
      <c r="AK165" s="115"/>
      <c r="AL165" s="115"/>
      <c r="AM165" s="115" t="e">
        <f>(AM164/AN164)*100</f>
        <v>#DIV/0!</v>
      </c>
      <c r="AN165" s="115"/>
      <c r="AO165" s="115"/>
      <c r="AP165" s="115" t="e">
        <f>(AP164/AQ164)*100</f>
        <v>#DIV/0!</v>
      </c>
      <c r="AQ165" s="115"/>
      <c r="AR165" s="115"/>
      <c r="AS165" s="115" t="e">
        <f>(AS164/AT164)*100</f>
        <v>#DIV/0!</v>
      </c>
      <c r="AT165" s="115"/>
      <c r="AU165" s="115"/>
    </row>
    <row r="166" spans="2:47" ht="18" customHeight="1" x14ac:dyDescent="0.25">
      <c r="B166" s="202"/>
      <c r="C166" s="109">
        <v>80</v>
      </c>
      <c r="D166" s="96" t="s">
        <v>320</v>
      </c>
      <c r="E166" s="197" t="s">
        <v>222</v>
      </c>
      <c r="F166" s="199" t="s">
        <v>402</v>
      </c>
      <c r="G166" s="79">
        <v>0.85</v>
      </c>
      <c r="H166" s="183" t="s">
        <v>28</v>
      </c>
      <c r="I166" s="16">
        <v>0</v>
      </c>
      <c r="J166" s="154">
        <v>4</v>
      </c>
      <c r="K166" s="155"/>
      <c r="L166" s="16">
        <v>2</v>
      </c>
      <c r="M166" s="154">
        <v>4</v>
      </c>
      <c r="N166" s="155"/>
      <c r="O166" s="16"/>
      <c r="P166" s="154"/>
      <c r="Q166" s="155"/>
      <c r="R166" s="16"/>
      <c r="S166" s="154"/>
      <c r="T166" s="155"/>
      <c r="U166" s="16"/>
      <c r="V166" s="154"/>
      <c r="W166" s="155"/>
      <c r="X166" s="16"/>
      <c r="Y166" s="154"/>
      <c r="Z166" s="155"/>
      <c r="AA166" s="16"/>
      <c r="AB166" s="154"/>
      <c r="AC166" s="155"/>
      <c r="AD166" s="16"/>
      <c r="AE166" s="154"/>
      <c r="AF166" s="155"/>
      <c r="AG166" s="16"/>
      <c r="AH166" s="154"/>
      <c r="AI166" s="155"/>
      <c r="AJ166" s="16"/>
      <c r="AK166" s="154"/>
      <c r="AL166" s="155"/>
      <c r="AM166" s="16"/>
      <c r="AN166" s="154"/>
      <c r="AO166" s="155"/>
      <c r="AP166" s="16"/>
      <c r="AQ166" s="154"/>
      <c r="AR166" s="155"/>
      <c r="AS166" s="16"/>
      <c r="AT166" s="154"/>
      <c r="AU166" s="155"/>
    </row>
    <row r="167" spans="2:47" ht="18" customHeight="1" thickBot="1" x14ac:dyDescent="0.3">
      <c r="B167" s="203"/>
      <c r="C167" s="109"/>
      <c r="D167" s="96"/>
      <c r="E167" s="198"/>
      <c r="F167" s="200"/>
      <c r="G167" s="77"/>
      <c r="H167" s="183"/>
      <c r="I167" s="115">
        <f t="shared" ref="I167" si="114">(I166/J166)*100</f>
        <v>0</v>
      </c>
      <c r="J167" s="115"/>
      <c r="K167" s="115"/>
      <c r="L167" s="115">
        <f t="shared" ref="L167" si="115">(L166/M166)*100</f>
        <v>50</v>
      </c>
      <c r="M167" s="115"/>
      <c r="N167" s="115"/>
      <c r="O167" s="115" t="e">
        <f>(O166/P166)*100</f>
        <v>#DIV/0!</v>
      </c>
      <c r="P167" s="115"/>
      <c r="Q167" s="115"/>
      <c r="R167" s="115" t="e">
        <f>(R166/S166)*100</f>
        <v>#DIV/0!</v>
      </c>
      <c r="S167" s="115"/>
      <c r="T167" s="115"/>
      <c r="U167" s="115" t="e">
        <f>(U166/V166)*100</f>
        <v>#DIV/0!</v>
      </c>
      <c r="V167" s="115"/>
      <c r="W167" s="115"/>
      <c r="X167" s="115" t="e">
        <f>(X166/Y166)*100</f>
        <v>#DIV/0!</v>
      </c>
      <c r="Y167" s="115"/>
      <c r="Z167" s="115"/>
      <c r="AA167" s="115" t="e">
        <f>(AA166/AB166)*100</f>
        <v>#DIV/0!</v>
      </c>
      <c r="AB167" s="115"/>
      <c r="AC167" s="115"/>
      <c r="AD167" s="115" t="e">
        <f>(AD166/AE166)*100</f>
        <v>#DIV/0!</v>
      </c>
      <c r="AE167" s="115"/>
      <c r="AF167" s="115"/>
      <c r="AG167" s="115" t="e">
        <f>(AG166/AH166)*100</f>
        <v>#DIV/0!</v>
      </c>
      <c r="AH167" s="115"/>
      <c r="AI167" s="115"/>
      <c r="AJ167" s="115" t="e">
        <f>(AJ166/AK166)*100</f>
        <v>#DIV/0!</v>
      </c>
      <c r="AK167" s="115"/>
      <c r="AL167" s="115"/>
      <c r="AM167" s="115" t="e">
        <f>(AM166/AN166)*100</f>
        <v>#DIV/0!</v>
      </c>
      <c r="AN167" s="115"/>
      <c r="AO167" s="115"/>
      <c r="AP167" s="115" t="e">
        <f>(AP166/AQ166)*100</f>
        <v>#DIV/0!</v>
      </c>
      <c r="AQ167" s="115"/>
      <c r="AR167" s="115"/>
      <c r="AS167" s="115" t="e">
        <f>(AS166/AT166)*100</f>
        <v>#DIV/0!</v>
      </c>
      <c r="AT167" s="115"/>
      <c r="AU167" s="115"/>
    </row>
    <row r="168" spans="2:47" ht="18" customHeight="1" x14ac:dyDescent="0.25">
      <c r="B168" s="80" t="s">
        <v>223</v>
      </c>
      <c r="C168" s="109">
        <v>81</v>
      </c>
      <c r="D168" s="97" t="s">
        <v>410</v>
      </c>
      <c r="E168" s="103" t="s">
        <v>225</v>
      </c>
      <c r="F168" s="194" t="s">
        <v>403</v>
      </c>
      <c r="G168" s="79">
        <v>0.8</v>
      </c>
      <c r="H168" s="183" t="s">
        <v>38</v>
      </c>
      <c r="I168" s="16">
        <v>1</v>
      </c>
      <c r="J168" s="154">
        <v>30</v>
      </c>
      <c r="K168" s="155"/>
      <c r="L168" s="16">
        <v>0</v>
      </c>
      <c r="M168" s="154">
        <v>30</v>
      </c>
      <c r="N168" s="155"/>
      <c r="O168" s="16"/>
      <c r="P168" s="154"/>
      <c r="Q168" s="155"/>
      <c r="R168" s="16"/>
      <c r="S168" s="154"/>
      <c r="T168" s="155"/>
      <c r="U168" s="16"/>
      <c r="V168" s="154"/>
      <c r="W168" s="155"/>
      <c r="X168" s="16"/>
      <c r="Y168" s="154"/>
      <c r="Z168" s="155"/>
      <c r="AA168" s="16"/>
      <c r="AB168" s="154"/>
      <c r="AC168" s="155"/>
      <c r="AD168" s="16"/>
      <c r="AE168" s="154"/>
      <c r="AF168" s="155"/>
      <c r="AG168" s="16"/>
      <c r="AH168" s="154"/>
      <c r="AI168" s="155"/>
      <c r="AJ168" s="16"/>
      <c r="AK168" s="154"/>
      <c r="AL168" s="155"/>
      <c r="AM168" s="16"/>
      <c r="AN168" s="154"/>
      <c r="AO168" s="155"/>
      <c r="AP168" s="16"/>
      <c r="AQ168" s="154"/>
      <c r="AR168" s="155"/>
      <c r="AS168" s="16"/>
      <c r="AT168" s="154"/>
      <c r="AU168" s="155"/>
    </row>
    <row r="169" spans="2:47" ht="18" customHeight="1" x14ac:dyDescent="0.25">
      <c r="B169" s="80"/>
      <c r="C169" s="109"/>
      <c r="D169" s="97"/>
      <c r="E169" s="103"/>
      <c r="F169" s="82"/>
      <c r="G169" s="77"/>
      <c r="H169" s="183"/>
      <c r="I169" s="115">
        <f t="shared" ref="I169" si="116">(I168/J168)*100</f>
        <v>3.3333333333333335</v>
      </c>
      <c r="J169" s="115"/>
      <c r="K169" s="115"/>
      <c r="L169" s="115">
        <f t="shared" ref="L169" si="117">(L168/M168)*100</f>
        <v>0</v>
      </c>
      <c r="M169" s="115"/>
      <c r="N169" s="115"/>
      <c r="O169" s="115" t="e">
        <f>(O168/P168)*100</f>
        <v>#DIV/0!</v>
      </c>
      <c r="P169" s="115"/>
      <c r="Q169" s="115"/>
      <c r="R169" s="115" t="e">
        <f>(R168/S168)*100</f>
        <v>#DIV/0!</v>
      </c>
      <c r="S169" s="115"/>
      <c r="T169" s="115"/>
      <c r="U169" s="115" t="e">
        <f>(U168/V168)*100</f>
        <v>#DIV/0!</v>
      </c>
      <c r="V169" s="115"/>
      <c r="W169" s="115"/>
      <c r="X169" s="115" t="e">
        <f>(X168/Y168)*100</f>
        <v>#DIV/0!</v>
      </c>
      <c r="Y169" s="115"/>
      <c r="Z169" s="115"/>
      <c r="AA169" s="115" t="e">
        <f>(AA168/AB168)*100</f>
        <v>#DIV/0!</v>
      </c>
      <c r="AB169" s="115"/>
      <c r="AC169" s="115"/>
      <c r="AD169" s="115" t="e">
        <f>(AD168/AE168)*100</f>
        <v>#DIV/0!</v>
      </c>
      <c r="AE169" s="115"/>
      <c r="AF169" s="115"/>
      <c r="AG169" s="115" t="e">
        <f>(AG168/AH168)*100</f>
        <v>#DIV/0!</v>
      </c>
      <c r="AH169" s="115"/>
      <c r="AI169" s="115"/>
      <c r="AJ169" s="115" t="e">
        <f>(AJ168/AK168)*100</f>
        <v>#DIV/0!</v>
      </c>
      <c r="AK169" s="115"/>
      <c r="AL169" s="115"/>
      <c r="AM169" s="115" t="e">
        <f>(AM168/AN168)*100</f>
        <v>#DIV/0!</v>
      </c>
      <c r="AN169" s="115"/>
      <c r="AO169" s="115"/>
      <c r="AP169" s="115" t="e">
        <f>(AP168/AQ168)*100</f>
        <v>#DIV/0!</v>
      </c>
      <c r="AQ169" s="115"/>
      <c r="AR169" s="115"/>
      <c r="AS169" s="115" t="e">
        <f>(AS168/AT168)*100</f>
        <v>#DIV/0!</v>
      </c>
      <c r="AT169" s="115"/>
      <c r="AU169" s="115"/>
    </row>
    <row r="170" spans="2:47" ht="18" customHeight="1" x14ac:dyDescent="0.25">
      <c r="B170" s="80"/>
      <c r="C170" s="109">
        <v>82</v>
      </c>
      <c r="D170" s="96" t="s">
        <v>411</v>
      </c>
      <c r="E170" s="181" t="s">
        <v>278</v>
      </c>
      <c r="F170" s="82" t="s">
        <v>404</v>
      </c>
      <c r="G170" s="79">
        <v>0.8</v>
      </c>
      <c r="H170" s="183" t="s">
        <v>38</v>
      </c>
      <c r="I170" s="16">
        <v>1</v>
      </c>
      <c r="J170" s="154">
        <v>30</v>
      </c>
      <c r="K170" s="155"/>
      <c r="L170" s="16">
        <v>0</v>
      </c>
      <c r="M170" s="154">
        <v>30</v>
      </c>
      <c r="N170" s="155"/>
      <c r="O170" s="16"/>
      <c r="P170" s="154"/>
      <c r="Q170" s="155"/>
      <c r="R170" s="16"/>
      <c r="S170" s="154"/>
      <c r="T170" s="155"/>
      <c r="U170" s="16"/>
      <c r="V170" s="154"/>
      <c r="W170" s="155"/>
      <c r="X170" s="16"/>
      <c r="Y170" s="154"/>
      <c r="Z170" s="155"/>
      <c r="AA170" s="16"/>
      <c r="AB170" s="154"/>
      <c r="AC170" s="155"/>
      <c r="AD170" s="16"/>
      <c r="AE170" s="154"/>
      <c r="AF170" s="155"/>
      <c r="AG170" s="16"/>
      <c r="AH170" s="154"/>
      <c r="AI170" s="155"/>
      <c r="AJ170" s="16"/>
      <c r="AK170" s="154"/>
      <c r="AL170" s="155"/>
      <c r="AM170" s="16"/>
      <c r="AN170" s="154"/>
      <c r="AO170" s="155"/>
      <c r="AP170" s="16"/>
      <c r="AQ170" s="154"/>
      <c r="AR170" s="155"/>
      <c r="AS170" s="16"/>
      <c r="AT170" s="154"/>
      <c r="AU170" s="155"/>
    </row>
    <row r="171" spans="2:47" ht="18" customHeight="1" x14ac:dyDescent="0.25">
      <c r="B171" s="80"/>
      <c r="C171" s="109"/>
      <c r="D171" s="96"/>
      <c r="E171" s="181"/>
      <c r="F171" s="82"/>
      <c r="G171" s="77"/>
      <c r="H171" s="183"/>
      <c r="I171" s="115">
        <f t="shared" ref="I171" si="118">(I170/J170)*100</f>
        <v>3.3333333333333335</v>
      </c>
      <c r="J171" s="115"/>
      <c r="K171" s="115"/>
      <c r="L171" s="115">
        <f t="shared" ref="L171" si="119">(L170/M170)*100</f>
        <v>0</v>
      </c>
      <c r="M171" s="115"/>
      <c r="N171" s="115"/>
      <c r="O171" s="115" t="e">
        <f>(O170/P170)*100</f>
        <v>#DIV/0!</v>
      </c>
      <c r="P171" s="115"/>
      <c r="Q171" s="115"/>
      <c r="R171" s="115" t="e">
        <f>(R170/S170)*100</f>
        <v>#DIV/0!</v>
      </c>
      <c r="S171" s="115"/>
      <c r="T171" s="115"/>
      <c r="U171" s="115" t="e">
        <f>(U170/V170)*100</f>
        <v>#DIV/0!</v>
      </c>
      <c r="V171" s="115"/>
      <c r="W171" s="115"/>
      <c r="X171" s="115" t="e">
        <f>(X170/Y170)*100</f>
        <v>#DIV/0!</v>
      </c>
      <c r="Y171" s="115"/>
      <c r="Z171" s="115"/>
      <c r="AA171" s="115" t="e">
        <f>(AA170/AB170)*100</f>
        <v>#DIV/0!</v>
      </c>
      <c r="AB171" s="115"/>
      <c r="AC171" s="115"/>
      <c r="AD171" s="115" t="e">
        <f>(AD170/AE170)*100</f>
        <v>#DIV/0!</v>
      </c>
      <c r="AE171" s="115"/>
      <c r="AF171" s="115"/>
      <c r="AG171" s="115" t="e">
        <f>(AG170/AH170)*100</f>
        <v>#DIV/0!</v>
      </c>
      <c r="AH171" s="115"/>
      <c r="AI171" s="115"/>
      <c r="AJ171" s="115" t="e">
        <f>(AJ170/AK170)*100</f>
        <v>#DIV/0!</v>
      </c>
      <c r="AK171" s="115"/>
      <c r="AL171" s="115"/>
      <c r="AM171" s="115" t="e">
        <f>(AM170/AN170)*100</f>
        <v>#DIV/0!</v>
      </c>
      <c r="AN171" s="115"/>
      <c r="AO171" s="115"/>
      <c r="AP171" s="115" t="e">
        <f>(AP170/AQ170)*100</f>
        <v>#DIV/0!</v>
      </c>
      <c r="AQ171" s="115"/>
      <c r="AR171" s="115"/>
      <c r="AS171" s="115" t="e">
        <f>(AS170/AT170)*100</f>
        <v>#DIV/0!</v>
      </c>
      <c r="AT171" s="115"/>
      <c r="AU171" s="115"/>
    </row>
    <row r="172" spans="2:47" ht="18" customHeight="1" x14ac:dyDescent="0.25">
      <c r="B172" s="80"/>
      <c r="C172" s="109">
        <v>83</v>
      </c>
      <c r="D172" s="96" t="s">
        <v>423</v>
      </c>
      <c r="E172" s="181" t="s">
        <v>229</v>
      </c>
      <c r="F172" s="82" t="s">
        <v>405</v>
      </c>
      <c r="G172" s="79">
        <v>0.8</v>
      </c>
      <c r="H172" s="183" t="s">
        <v>38</v>
      </c>
      <c r="I172" s="16">
        <v>1</v>
      </c>
      <c r="J172" s="154">
        <v>30</v>
      </c>
      <c r="K172" s="155"/>
      <c r="L172" s="16">
        <v>2</v>
      </c>
      <c r="M172" s="154">
        <v>30</v>
      </c>
      <c r="N172" s="155"/>
      <c r="O172" s="16"/>
      <c r="P172" s="154"/>
      <c r="Q172" s="155"/>
      <c r="R172" s="16"/>
      <c r="S172" s="154"/>
      <c r="T172" s="155"/>
      <c r="U172" s="16"/>
      <c r="V172" s="154"/>
      <c r="W172" s="155"/>
      <c r="X172" s="16"/>
      <c r="Y172" s="154"/>
      <c r="Z172" s="155"/>
      <c r="AA172" s="16"/>
      <c r="AB172" s="154"/>
      <c r="AC172" s="155"/>
      <c r="AD172" s="16"/>
      <c r="AE172" s="154"/>
      <c r="AF172" s="155"/>
      <c r="AG172" s="16"/>
      <c r="AH172" s="154"/>
      <c r="AI172" s="155"/>
      <c r="AJ172" s="16"/>
      <c r="AK172" s="154"/>
      <c r="AL172" s="155"/>
      <c r="AM172" s="16"/>
      <c r="AN172" s="154"/>
      <c r="AO172" s="155"/>
      <c r="AP172" s="16"/>
      <c r="AQ172" s="154"/>
      <c r="AR172" s="155"/>
      <c r="AS172" s="16"/>
      <c r="AT172" s="154"/>
      <c r="AU172" s="155"/>
    </row>
    <row r="173" spans="2:47" ht="18" customHeight="1" thickBot="1" x14ac:dyDescent="0.3">
      <c r="B173" s="80"/>
      <c r="C173" s="109"/>
      <c r="D173" s="96"/>
      <c r="E173" s="181"/>
      <c r="F173" s="182"/>
      <c r="G173" s="77"/>
      <c r="H173" s="183"/>
      <c r="I173" s="115">
        <f t="shared" ref="I173" si="120">(I172/J172)*100</f>
        <v>3.3333333333333335</v>
      </c>
      <c r="J173" s="115"/>
      <c r="K173" s="115"/>
      <c r="L173" s="115">
        <f t="shared" ref="L173" si="121">(L172/M172)*100</f>
        <v>6.666666666666667</v>
      </c>
      <c r="M173" s="115"/>
      <c r="N173" s="115"/>
      <c r="O173" s="115" t="e">
        <f>(O172/P172)*100</f>
        <v>#DIV/0!</v>
      </c>
      <c r="P173" s="115"/>
      <c r="Q173" s="115"/>
      <c r="R173" s="115" t="e">
        <f>(R172/S172)*100</f>
        <v>#DIV/0!</v>
      </c>
      <c r="S173" s="115"/>
      <c r="T173" s="115"/>
      <c r="U173" s="115" t="e">
        <f>(U172/V172)*100</f>
        <v>#DIV/0!</v>
      </c>
      <c r="V173" s="115"/>
      <c r="W173" s="115"/>
      <c r="X173" s="115" t="e">
        <f>(X172/Y172)*100</f>
        <v>#DIV/0!</v>
      </c>
      <c r="Y173" s="115"/>
      <c r="Z173" s="115"/>
      <c r="AA173" s="115" t="e">
        <f>(AA172/AB172)*100</f>
        <v>#DIV/0!</v>
      </c>
      <c r="AB173" s="115"/>
      <c r="AC173" s="115"/>
      <c r="AD173" s="115" t="e">
        <f>(AD172/AE172)*100</f>
        <v>#DIV/0!</v>
      </c>
      <c r="AE173" s="115"/>
      <c r="AF173" s="115"/>
      <c r="AG173" s="115" t="e">
        <f>(AG172/AH172)*100</f>
        <v>#DIV/0!</v>
      </c>
      <c r="AH173" s="115"/>
      <c r="AI173" s="115"/>
      <c r="AJ173" s="115" t="e">
        <f>(AJ172/AK172)*100</f>
        <v>#DIV/0!</v>
      </c>
      <c r="AK173" s="115"/>
      <c r="AL173" s="115"/>
      <c r="AM173" s="115" t="e">
        <f>(AM172/AN172)*100</f>
        <v>#DIV/0!</v>
      </c>
      <c r="AN173" s="115"/>
      <c r="AO173" s="115"/>
      <c r="AP173" s="115" t="e">
        <f>(AP172/AQ172)*100</f>
        <v>#DIV/0!</v>
      </c>
      <c r="AQ173" s="115"/>
      <c r="AR173" s="115"/>
      <c r="AS173" s="115" t="e">
        <f>(AS172/AT172)*100</f>
        <v>#DIV/0!</v>
      </c>
      <c r="AT173" s="115"/>
      <c r="AU173" s="115"/>
    </row>
    <row r="174" spans="2:47" ht="18" customHeight="1" x14ac:dyDescent="0.25">
      <c r="B174" s="80"/>
      <c r="C174" s="184">
        <v>84</v>
      </c>
      <c r="D174" s="192" t="s">
        <v>413</v>
      </c>
      <c r="E174" s="192" t="s">
        <v>414</v>
      </c>
      <c r="F174" s="194" t="s">
        <v>406</v>
      </c>
      <c r="G174" s="188" t="s">
        <v>287</v>
      </c>
      <c r="H174" s="196" t="s">
        <v>38</v>
      </c>
      <c r="I174" s="169">
        <v>0</v>
      </c>
      <c r="J174" s="170"/>
      <c r="K174" s="171"/>
      <c r="L174" s="169">
        <v>0</v>
      </c>
      <c r="M174" s="170"/>
      <c r="N174" s="171"/>
      <c r="O174" s="169"/>
      <c r="P174" s="170"/>
      <c r="Q174" s="171"/>
      <c r="R174" s="169"/>
      <c r="S174" s="170"/>
      <c r="T174" s="171"/>
      <c r="U174" s="169"/>
      <c r="V174" s="170"/>
      <c r="W174" s="171"/>
      <c r="X174" s="169"/>
      <c r="Y174" s="170"/>
      <c r="Z174" s="171"/>
      <c r="AA174" s="169"/>
      <c r="AB174" s="170"/>
      <c r="AC174" s="171"/>
      <c r="AD174" s="169"/>
      <c r="AE174" s="170"/>
      <c r="AF174" s="171"/>
      <c r="AG174" s="169"/>
      <c r="AH174" s="170"/>
      <c r="AI174" s="171"/>
      <c r="AJ174" s="169"/>
      <c r="AK174" s="170"/>
      <c r="AL174" s="171"/>
      <c r="AM174" s="169"/>
      <c r="AN174" s="170"/>
      <c r="AO174" s="171"/>
      <c r="AP174" s="169"/>
      <c r="AQ174" s="170"/>
      <c r="AR174" s="171"/>
      <c r="AS174" s="169"/>
      <c r="AT174" s="170"/>
      <c r="AU174" s="171"/>
    </row>
    <row r="175" spans="2:47" ht="18" customHeight="1" x14ac:dyDescent="0.25">
      <c r="B175" s="80"/>
      <c r="C175" s="185"/>
      <c r="D175" s="193"/>
      <c r="E175" s="193"/>
      <c r="F175" s="195"/>
      <c r="G175" s="189"/>
      <c r="H175" s="196"/>
      <c r="I175" s="172"/>
      <c r="J175" s="173"/>
      <c r="K175" s="174"/>
      <c r="L175" s="172"/>
      <c r="M175" s="173"/>
      <c r="N175" s="174"/>
      <c r="O175" s="172"/>
      <c r="P175" s="173"/>
      <c r="Q175" s="174"/>
      <c r="R175" s="172"/>
      <c r="S175" s="173"/>
      <c r="T175" s="174"/>
      <c r="U175" s="172"/>
      <c r="V175" s="173"/>
      <c r="W175" s="174"/>
      <c r="X175" s="172"/>
      <c r="Y175" s="173"/>
      <c r="Z175" s="174"/>
      <c r="AA175" s="172"/>
      <c r="AB175" s="173"/>
      <c r="AC175" s="174"/>
      <c r="AD175" s="172"/>
      <c r="AE175" s="173"/>
      <c r="AF175" s="174"/>
      <c r="AG175" s="172"/>
      <c r="AH175" s="173"/>
      <c r="AI175" s="174"/>
      <c r="AJ175" s="172"/>
      <c r="AK175" s="173"/>
      <c r="AL175" s="174"/>
      <c r="AM175" s="172"/>
      <c r="AN175" s="173"/>
      <c r="AO175" s="174"/>
      <c r="AP175" s="172"/>
      <c r="AQ175" s="173"/>
      <c r="AR175" s="174"/>
      <c r="AS175" s="172"/>
      <c r="AT175" s="173"/>
      <c r="AU175" s="174"/>
    </row>
    <row r="176" spans="2:47" ht="18" customHeight="1" x14ac:dyDescent="0.25">
      <c r="B176" s="80"/>
      <c r="C176" s="184">
        <v>85</v>
      </c>
      <c r="D176" s="186" t="s">
        <v>417</v>
      </c>
      <c r="E176" s="186" t="s">
        <v>418</v>
      </c>
      <c r="F176" s="195"/>
      <c r="G176" s="188" t="s">
        <v>412</v>
      </c>
      <c r="H176" s="190" t="s">
        <v>38</v>
      </c>
      <c r="I176" s="169">
        <v>0</v>
      </c>
      <c r="J176" s="170"/>
      <c r="K176" s="171"/>
      <c r="L176" s="169">
        <v>0</v>
      </c>
      <c r="M176" s="170"/>
      <c r="N176" s="171"/>
      <c r="O176" s="169"/>
      <c r="P176" s="170"/>
      <c r="Q176" s="171"/>
      <c r="R176" s="169"/>
      <c r="S176" s="170"/>
      <c r="T176" s="171"/>
      <c r="U176" s="169"/>
      <c r="V176" s="170"/>
      <c r="W176" s="171"/>
      <c r="X176" s="169"/>
      <c r="Y176" s="170"/>
      <c r="Z176" s="171"/>
      <c r="AA176" s="169"/>
      <c r="AB176" s="170"/>
      <c r="AC176" s="171"/>
      <c r="AD176" s="169"/>
      <c r="AE176" s="170"/>
      <c r="AF176" s="171"/>
      <c r="AG176" s="169"/>
      <c r="AH176" s="170"/>
      <c r="AI176" s="171"/>
      <c r="AJ176" s="169"/>
      <c r="AK176" s="170"/>
      <c r="AL176" s="171"/>
      <c r="AM176" s="169"/>
      <c r="AN176" s="170"/>
      <c r="AO176" s="171"/>
      <c r="AP176" s="169"/>
      <c r="AQ176" s="170"/>
      <c r="AR176" s="171"/>
      <c r="AS176" s="169"/>
      <c r="AT176" s="170"/>
      <c r="AU176" s="171"/>
    </row>
    <row r="177" spans="2:47" ht="18" customHeight="1" thickBot="1" x14ac:dyDescent="0.3">
      <c r="B177" s="80"/>
      <c r="C177" s="185"/>
      <c r="D177" s="187"/>
      <c r="E177" s="187"/>
      <c r="F177" s="182"/>
      <c r="G177" s="189"/>
      <c r="H177" s="191"/>
      <c r="I177" s="172"/>
      <c r="J177" s="173"/>
      <c r="K177" s="174"/>
      <c r="L177" s="172"/>
      <c r="M177" s="173"/>
      <c r="N177" s="174"/>
      <c r="O177" s="172"/>
      <c r="P177" s="173"/>
      <c r="Q177" s="174"/>
      <c r="R177" s="172"/>
      <c r="S177" s="173"/>
      <c r="T177" s="174"/>
      <c r="U177" s="172"/>
      <c r="V177" s="173"/>
      <c r="W177" s="174"/>
      <c r="X177" s="172"/>
      <c r="Y177" s="173"/>
      <c r="Z177" s="174"/>
      <c r="AA177" s="172"/>
      <c r="AB177" s="173"/>
      <c r="AC177" s="174"/>
      <c r="AD177" s="172"/>
      <c r="AE177" s="173"/>
      <c r="AF177" s="174"/>
      <c r="AG177" s="172"/>
      <c r="AH177" s="173"/>
      <c r="AI177" s="174"/>
      <c r="AJ177" s="172"/>
      <c r="AK177" s="173"/>
      <c r="AL177" s="174"/>
      <c r="AM177" s="172"/>
      <c r="AN177" s="173"/>
      <c r="AO177" s="174"/>
      <c r="AP177" s="172"/>
      <c r="AQ177" s="173"/>
      <c r="AR177" s="174"/>
      <c r="AS177" s="172"/>
      <c r="AT177" s="173"/>
      <c r="AU177" s="174"/>
    </row>
    <row r="178" spans="2:47" ht="18" customHeight="1" x14ac:dyDescent="0.25">
      <c r="B178" s="62" t="s">
        <v>257</v>
      </c>
      <c r="C178" s="176">
        <v>86</v>
      </c>
      <c r="D178" s="108" t="s">
        <v>428</v>
      </c>
      <c r="E178" s="108" t="s">
        <v>425</v>
      </c>
      <c r="F178" s="177" t="s">
        <v>407</v>
      </c>
      <c r="G178" s="179">
        <v>0.85</v>
      </c>
      <c r="H178" s="175" t="s">
        <v>38</v>
      </c>
      <c r="I178" s="16">
        <v>905</v>
      </c>
      <c r="J178" s="154">
        <v>885</v>
      </c>
      <c r="K178" s="155"/>
      <c r="L178" s="16">
        <v>749</v>
      </c>
      <c r="M178" s="154">
        <v>800</v>
      </c>
      <c r="N178" s="155"/>
      <c r="O178" s="16"/>
      <c r="P178" s="154"/>
      <c r="Q178" s="155"/>
      <c r="R178" s="16"/>
      <c r="S178" s="154"/>
      <c r="T178" s="155"/>
      <c r="U178" s="16"/>
      <c r="V178" s="154"/>
      <c r="W178" s="155"/>
      <c r="X178" s="16"/>
      <c r="Y178" s="154"/>
      <c r="Z178" s="155"/>
      <c r="AA178" s="16"/>
      <c r="AB178" s="154"/>
      <c r="AC178" s="155"/>
      <c r="AD178" s="16"/>
      <c r="AE178" s="154"/>
      <c r="AF178" s="155"/>
      <c r="AG178" s="16"/>
      <c r="AH178" s="154"/>
      <c r="AI178" s="155"/>
      <c r="AJ178" s="16"/>
      <c r="AK178" s="154"/>
      <c r="AL178" s="155"/>
      <c r="AM178" s="16"/>
      <c r="AN178" s="154"/>
      <c r="AO178" s="155"/>
      <c r="AP178" s="16"/>
      <c r="AQ178" s="154"/>
      <c r="AR178" s="155"/>
      <c r="AS178" s="16"/>
      <c r="AT178" s="154"/>
      <c r="AU178" s="155"/>
    </row>
    <row r="179" spans="2:47" ht="18" customHeight="1" x14ac:dyDescent="0.25">
      <c r="B179" s="62"/>
      <c r="C179" s="176"/>
      <c r="D179" s="108"/>
      <c r="E179" s="108"/>
      <c r="F179" s="178"/>
      <c r="G179" s="180"/>
      <c r="H179" s="175"/>
      <c r="I179" s="115">
        <f t="shared" ref="I179" si="122">(I178/J178)*100</f>
        <v>102.25988700564972</v>
      </c>
      <c r="J179" s="115"/>
      <c r="K179" s="115"/>
      <c r="L179" s="115">
        <f t="shared" ref="L179" si="123">(L178/M178)*100</f>
        <v>93.625</v>
      </c>
      <c r="M179" s="115"/>
      <c r="N179" s="115"/>
      <c r="O179" s="115" t="e">
        <f>(O178/P178)*100</f>
        <v>#DIV/0!</v>
      </c>
      <c r="P179" s="115"/>
      <c r="Q179" s="115"/>
      <c r="R179" s="115" t="e">
        <f>(R178/S178)*100</f>
        <v>#DIV/0!</v>
      </c>
      <c r="S179" s="115"/>
      <c r="T179" s="115"/>
      <c r="U179" s="115" t="e">
        <f>(U178/V178)*100</f>
        <v>#DIV/0!</v>
      </c>
      <c r="V179" s="115"/>
      <c r="W179" s="115"/>
      <c r="X179" s="115" t="e">
        <f>(X178/Y178)*100</f>
        <v>#DIV/0!</v>
      </c>
      <c r="Y179" s="115"/>
      <c r="Z179" s="115"/>
      <c r="AA179" s="115" t="e">
        <f>(AA178/AB178)*100</f>
        <v>#DIV/0!</v>
      </c>
      <c r="AB179" s="115"/>
      <c r="AC179" s="115"/>
      <c r="AD179" s="115" t="e">
        <f>(AD178/AE178)*100</f>
        <v>#DIV/0!</v>
      </c>
      <c r="AE179" s="115"/>
      <c r="AF179" s="115"/>
      <c r="AG179" s="115" t="e">
        <f>(AG178/AH178)*100</f>
        <v>#DIV/0!</v>
      </c>
      <c r="AH179" s="115"/>
      <c r="AI179" s="115"/>
      <c r="AJ179" s="115" t="e">
        <f>(AJ178/AK178)*100</f>
        <v>#DIV/0!</v>
      </c>
      <c r="AK179" s="115"/>
      <c r="AL179" s="115"/>
      <c r="AM179" s="115" t="e">
        <f>(AM178/AN178)*100</f>
        <v>#DIV/0!</v>
      </c>
      <c r="AN179" s="115"/>
      <c r="AO179" s="115"/>
      <c r="AP179" s="115" t="e">
        <f>(AP178/AQ178)*100</f>
        <v>#DIV/0!</v>
      </c>
      <c r="AQ179" s="115"/>
      <c r="AR179" s="115"/>
      <c r="AS179" s="115" t="e">
        <f>(AS178/AT178)*100</f>
        <v>#DIV/0!</v>
      </c>
      <c r="AT179" s="115"/>
      <c r="AU179" s="115"/>
    </row>
    <row r="180" spans="2:47" ht="18" customHeight="1" x14ac:dyDescent="0.25">
      <c r="B180" s="62"/>
      <c r="C180" s="109">
        <v>87</v>
      </c>
      <c r="D180" s="157" t="s">
        <v>429</v>
      </c>
      <c r="E180" s="158" t="s">
        <v>426</v>
      </c>
      <c r="F180" s="160" t="s">
        <v>408</v>
      </c>
      <c r="G180" s="162">
        <v>0.85</v>
      </c>
      <c r="H180" s="156" t="s">
        <v>38</v>
      </c>
      <c r="I180" s="16">
        <v>8105</v>
      </c>
      <c r="J180" s="154">
        <v>12025</v>
      </c>
      <c r="K180" s="155"/>
      <c r="L180" s="16">
        <v>7544</v>
      </c>
      <c r="M180" s="154">
        <v>10385</v>
      </c>
      <c r="N180" s="155"/>
      <c r="O180" s="16"/>
      <c r="P180" s="154"/>
      <c r="Q180" s="155"/>
      <c r="R180" s="16"/>
      <c r="S180" s="154"/>
      <c r="T180" s="155"/>
      <c r="U180" s="16"/>
      <c r="V180" s="154"/>
      <c r="W180" s="155"/>
      <c r="X180" s="16"/>
      <c r="Y180" s="154"/>
      <c r="Z180" s="155"/>
      <c r="AA180" s="16"/>
      <c r="AB180" s="154"/>
      <c r="AC180" s="155"/>
      <c r="AD180" s="16"/>
      <c r="AE180" s="154"/>
      <c r="AF180" s="155"/>
      <c r="AG180" s="16"/>
      <c r="AH180" s="154"/>
      <c r="AI180" s="155"/>
      <c r="AJ180" s="16"/>
      <c r="AK180" s="154"/>
      <c r="AL180" s="155"/>
      <c r="AM180" s="16"/>
      <c r="AN180" s="154"/>
      <c r="AO180" s="155"/>
      <c r="AP180" s="16"/>
      <c r="AQ180" s="154"/>
      <c r="AR180" s="155"/>
      <c r="AS180" s="16"/>
      <c r="AT180" s="154"/>
      <c r="AU180" s="155"/>
    </row>
    <row r="181" spans="2:47" ht="18" customHeight="1" x14ac:dyDescent="0.25">
      <c r="B181" s="62"/>
      <c r="C181" s="109"/>
      <c r="D181" s="157"/>
      <c r="E181" s="159"/>
      <c r="F181" s="161"/>
      <c r="G181" s="106"/>
      <c r="H181" s="156"/>
      <c r="I181" s="115">
        <f t="shared" ref="I181" si="124">(I180/J180)*100</f>
        <v>67.401247401247403</v>
      </c>
      <c r="J181" s="115"/>
      <c r="K181" s="115"/>
      <c r="L181" s="115">
        <f t="shared" ref="L181" si="125">(L180/M180)*100</f>
        <v>72.643235435724606</v>
      </c>
      <c r="M181" s="115"/>
      <c r="N181" s="115"/>
      <c r="O181" s="115" t="e">
        <f>(O180/P180)*100</f>
        <v>#DIV/0!</v>
      </c>
      <c r="P181" s="115"/>
      <c r="Q181" s="115"/>
      <c r="R181" s="115" t="e">
        <f>(R180/S180)*100</f>
        <v>#DIV/0!</v>
      </c>
      <c r="S181" s="115"/>
      <c r="T181" s="115"/>
      <c r="U181" s="115" t="e">
        <f>(U180/V180)*100</f>
        <v>#DIV/0!</v>
      </c>
      <c r="V181" s="115"/>
      <c r="W181" s="115"/>
      <c r="X181" s="115" t="e">
        <f>(X180/Y180)*100</f>
        <v>#DIV/0!</v>
      </c>
      <c r="Y181" s="115"/>
      <c r="Z181" s="115"/>
      <c r="AA181" s="115" t="e">
        <f>(AA180/AB180)*100</f>
        <v>#DIV/0!</v>
      </c>
      <c r="AB181" s="115"/>
      <c r="AC181" s="115"/>
      <c r="AD181" s="115" t="e">
        <f>(AD180/AE180)*100</f>
        <v>#DIV/0!</v>
      </c>
      <c r="AE181" s="115"/>
      <c r="AF181" s="115"/>
      <c r="AG181" s="115" t="e">
        <f>(AG180/AH180)*100</f>
        <v>#DIV/0!</v>
      </c>
      <c r="AH181" s="115"/>
      <c r="AI181" s="115"/>
      <c r="AJ181" s="115" t="e">
        <f>(AJ180/AK180)*100</f>
        <v>#DIV/0!</v>
      </c>
      <c r="AK181" s="115"/>
      <c r="AL181" s="115"/>
      <c r="AM181" s="115" t="e">
        <f>(AM180/AN180)*100</f>
        <v>#DIV/0!</v>
      </c>
      <c r="AN181" s="115"/>
      <c r="AO181" s="115"/>
      <c r="AP181" s="115" t="e">
        <f>(AP180/AQ180)*100</f>
        <v>#DIV/0!</v>
      </c>
      <c r="AQ181" s="115"/>
      <c r="AR181" s="115"/>
      <c r="AS181" s="115" t="e">
        <f>(AS180/AT180)*100</f>
        <v>#DIV/0!</v>
      </c>
      <c r="AT181" s="115"/>
      <c r="AU181" s="115"/>
    </row>
    <row r="182" spans="2:47" ht="18" customHeight="1" x14ac:dyDescent="0.25">
      <c r="B182" s="149" t="s">
        <v>436</v>
      </c>
      <c r="C182" s="152">
        <v>88</v>
      </c>
      <c r="D182" s="153" t="s">
        <v>430</v>
      </c>
      <c r="E182" s="153" t="s">
        <v>431</v>
      </c>
      <c r="F182" s="13"/>
      <c r="G182" s="148"/>
      <c r="H182" s="142" t="s">
        <v>38</v>
      </c>
      <c r="I182" s="16">
        <v>22</v>
      </c>
      <c r="J182" s="154">
        <v>10959</v>
      </c>
      <c r="K182" s="155"/>
      <c r="L182" s="16">
        <v>26</v>
      </c>
      <c r="M182" s="154">
        <v>10176</v>
      </c>
      <c r="N182" s="155"/>
      <c r="O182" s="16"/>
      <c r="P182" s="115"/>
      <c r="Q182" s="115"/>
      <c r="R182" s="16"/>
      <c r="S182" s="115"/>
      <c r="T182" s="115"/>
      <c r="U182" s="16"/>
      <c r="V182" s="115"/>
      <c r="W182" s="115"/>
      <c r="X182" s="16"/>
      <c r="Y182" s="115"/>
      <c r="Z182" s="115"/>
      <c r="AA182" s="16"/>
      <c r="AB182" s="115"/>
      <c r="AC182" s="115"/>
      <c r="AD182" s="16"/>
      <c r="AE182" s="115"/>
      <c r="AF182" s="115"/>
      <c r="AG182" s="16"/>
      <c r="AH182" s="115"/>
      <c r="AI182" s="115"/>
      <c r="AJ182" s="16"/>
      <c r="AK182" s="115"/>
      <c r="AL182" s="115"/>
      <c r="AM182" s="16"/>
      <c r="AN182" s="115"/>
      <c r="AO182" s="115"/>
      <c r="AP182" s="16"/>
      <c r="AQ182" s="115"/>
      <c r="AR182" s="115"/>
      <c r="AS182" s="16"/>
      <c r="AT182" s="115"/>
      <c r="AU182" s="115"/>
    </row>
    <row r="183" spans="2:47" ht="18" customHeight="1" x14ac:dyDescent="0.25">
      <c r="B183" s="150"/>
      <c r="C183" s="152"/>
      <c r="D183" s="153"/>
      <c r="E183" s="153"/>
      <c r="F183" s="13"/>
      <c r="G183" s="148"/>
      <c r="H183" s="142"/>
      <c r="I183" s="115">
        <f t="shared" ref="I183" si="126">(I182/J182)*100</f>
        <v>0.20074824345286979</v>
      </c>
      <c r="J183" s="115"/>
      <c r="K183" s="115"/>
      <c r="L183" s="115">
        <f t="shared" ref="L183" si="127">(L182/M182)*100</f>
        <v>0.25550314465408802</v>
      </c>
      <c r="M183" s="115"/>
      <c r="N183" s="115"/>
      <c r="O183" s="115" t="e">
        <f>(O182/P182)*100</f>
        <v>#DIV/0!</v>
      </c>
      <c r="P183" s="115"/>
      <c r="Q183" s="115"/>
      <c r="R183" s="115" t="e">
        <f>(R182/S182)*100</f>
        <v>#DIV/0!</v>
      </c>
      <c r="S183" s="115"/>
      <c r="T183" s="115"/>
      <c r="U183" s="115" t="e">
        <f>(U182/V182)*100</f>
        <v>#DIV/0!</v>
      </c>
      <c r="V183" s="115"/>
      <c r="W183" s="115"/>
      <c r="X183" s="115" t="e">
        <f>(X182/Y182)*100</f>
        <v>#DIV/0!</v>
      </c>
      <c r="Y183" s="115"/>
      <c r="Z183" s="115"/>
      <c r="AA183" s="115" t="e">
        <f>(AA182/AB182)*100</f>
        <v>#DIV/0!</v>
      </c>
      <c r="AB183" s="115"/>
      <c r="AC183" s="115"/>
      <c r="AD183" s="115" t="e">
        <f>(AD182/AE182)*100</f>
        <v>#DIV/0!</v>
      </c>
      <c r="AE183" s="115"/>
      <c r="AF183" s="115"/>
      <c r="AG183" s="115" t="e">
        <f>(AG182/AH182)*100</f>
        <v>#DIV/0!</v>
      </c>
      <c r="AH183" s="115"/>
      <c r="AI183" s="115"/>
      <c r="AJ183" s="115" t="e">
        <f>(AJ182/AK182)*100</f>
        <v>#DIV/0!</v>
      </c>
      <c r="AK183" s="115"/>
      <c r="AL183" s="115"/>
      <c r="AM183" s="115" t="e">
        <f>(AM182/AN182)*100</f>
        <v>#DIV/0!</v>
      </c>
      <c r="AN183" s="115"/>
      <c r="AO183" s="115"/>
      <c r="AP183" s="115" t="e">
        <f>(AP182/AQ182)*100</f>
        <v>#DIV/0!</v>
      </c>
      <c r="AQ183" s="115"/>
      <c r="AR183" s="115"/>
      <c r="AS183" s="115" t="e">
        <f>(AS182/AT182)*100</f>
        <v>#DIV/0!</v>
      </c>
      <c r="AT183" s="115"/>
      <c r="AU183" s="115"/>
    </row>
    <row r="184" spans="2:47" ht="18" customHeight="1" x14ac:dyDescent="0.25">
      <c r="B184" s="150"/>
      <c r="C184" s="163">
        <v>89</v>
      </c>
      <c r="D184" s="165" t="s">
        <v>432</v>
      </c>
      <c r="E184" s="144" t="s">
        <v>433</v>
      </c>
      <c r="G184" s="167"/>
      <c r="H184" s="142" t="s">
        <v>38</v>
      </c>
      <c r="I184" s="16">
        <v>16</v>
      </c>
      <c r="J184" s="154">
        <v>35</v>
      </c>
      <c r="K184" s="155"/>
      <c r="L184" s="16">
        <v>0</v>
      </c>
      <c r="M184" s="154">
        <v>36</v>
      </c>
      <c r="N184" s="155"/>
      <c r="O184" s="16"/>
      <c r="P184" s="115"/>
      <c r="Q184" s="115"/>
      <c r="R184" s="16"/>
      <c r="S184" s="115"/>
      <c r="T184" s="115"/>
      <c r="U184" s="16"/>
      <c r="V184" s="115"/>
      <c r="W184" s="115"/>
      <c r="X184" s="16"/>
      <c r="Y184" s="115"/>
      <c r="Z184" s="115"/>
      <c r="AA184" s="16"/>
      <c r="AB184" s="115"/>
      <c r="AC184" s="115"/>
      <c r="AD184" s="16"/>
      <c r="AE184" s="115"/>
      <c r="AF184" s="115"/>
      <c r="AG184" s="16"/>
      <c r="AH184" s="115"/>
      <c r="AI184" s="115"/>
      <c r="AJ184" s="16"/>
      <c r="AK184" s="115"/>
      <c r="AL184" s="115"/>
      <c r="AM184" s="16"/>
      <c r="AN184" s="115"/>
      <c r="AO184" s="115"/>
      <c r="AP184" s="16"/>
      <c r="AQ184" s="115"/>
      <c r="AR184" s="115"/>
      <c r="AS184" s="16"/>
      <c r="AT184" s="115"/>
      <c r="AU184" s="115"/>
    </row>
    <row r="185" spans="2:47" ht="18" customHeight="1" x14ac:dyDescent="0.25">
      <c r="B185" s="150"/>
      <c r="C185" s="164"/>
      <c r="D185" s="166"/>
      <c r="E185" s="145"/>
      <c r="G185" s="168"/>
      <c r="H185" s="142"/>
      <c r="I185" s="115">
        <f t="shared" ref="I185" si="128">(I184/J184)*100</f>
        <v>45.714285714285715</v>
      </c>
      <c r="J185" s="115"/>
      <c r="K185" s="115"/>
      <c r="L185" s="115">
        <f t="shared" ref="L185" si="129">(L184/M184)*100</f>
        <v>0</v>
      </c>
      <c r="M185" s="115"/>
      <c r="N185" s="115"/>
      <c r="O185" s="115" t="e">
        <f>(O184/P184)*100</f>
        <v>#DIV/0!</v>
      </c>
      <c r="P185" s="115"/>
      <c r="Q185" s="115"/>
      <c r="R185" s="115" t="e">
        <f>(R184/S184)*100</f>
        <v>#DIV/0!</v>
      </c>
      <c r="S185" s="115"/>
      <c r="T185" s="115"/>
      <c r="U185" s="115" t="e">
        <f>(U184/V184)*100</f>
        <v>#DIV/0!</v>
      </c>
      <c r="V185" s="115"/>
      <c r="W185" s="115"/>
      <c r="X185" s="115" t="e">
        <f>(X184/Y184)*100</f>
        <v>#DIV/0!</v>
      </c>
      <c r="Y185" s="115"/>
      <c r="Z185" s="115"/>
      <c r="AA185" s="115" t="e">
        <f>(AA184/AB184)*100</f>
        <v>#DIV/0!</v>
      </c>
      <c r="AB185" s="115"/>
      <c r="AC185" s="115"/>
      <c r="AD185" s="115" t="e">
        <f>(AD184/AE184)*100</f>
        <v>#DIV/0!</v>
      </c>
      <c r="AE185" s="115"/>
      <c r="AF185" s="115"/>
      <c r="AG185" s="115" t="e">
        <f>(AG184/AH184)*100</f>
        <v>#DIV/0!</v>
      </c>
      <c r="AH185" s="115"/>
      <c r="AI185" s="115"/>
      <c r="AJ185" s="115" t="e">
        <f>(AJ184/AK184)*100</f>
        <v>#DIV/0!</v>
      </c>
      <c r="AK185" s="115"/>
      <c r="AL185" s="115"/>
      <c r="AM185" s="115" t="e">
        <f>(AM184/AN184)*100</f>
        <v>#DIV/0!</v>
      </c>
      <c r="AN185" s="115"/>
      <c r="AO185" s="115"/>
      <c r="AP185" s="115" t="e">
        <f>(AP184/AQ184)*100</f>
        <v>#DIV/0!</v>
      </c>
      <c r="AQ185" s="115"/>
      <c r="AR185" s="115"/>
      <c r="AS185" s="115" t="e">
        <f>(AS184/AT184)*100</f>
        <v>#DIV/0!</v>
      </c>
      <c r="AT185" s="115"/>
      <c r="AU185" s="115"/>
    </row>
    <row r="186" spans="2:47" ht="18" customHeight="1" x14ac:dyDescent="0.25">
      <c r="B186" s="150"/>
      <c r="C186" s="143">
        <v>90</v>
      </c>
      <c r="D186" s="144" t="s">
        <v>434</v>
      </c>
      <c r="E186" s="146" t="s">
        <v>435</v>
      </c>
      <c r="F186" s="7"/>
      <c r="G186" s="148"/>
      <c r="H186" s="142" t="s">
        <v>38</v>
      </c>
      <c r="I186" s="16">
        <v>16</v>
      </c>
      <c r="J186" s="154">
        <v>35</v>
      </c>
      <c r="K186" s="155"/>
      <c r="L186" s="16">
        <v>0</v>
      </c>
      <c r="M186" s="154">
        <v>36</v>
      </c>
      <c r="N186" s="155"/>
      <c r="O186" s="16"/>
      <c r="P186" s="115"/>
      <c r="Q186" s="115"/>
      <c r="R186" s="16"/>
      <c r="S186" s="115"/>
      <c r="T186" s="115"/>
      <c r="U186" s="16"/>
      <c r="V186" s="115"/>
      <c r="W186" s="115"/>
      <c r="X186" s="16"/>
      <c r="Y186" s="115"/>
      <c r="Z186" s="115"/>
      <c r="AA186" s="16"/>
      <c r="AB186" s="115"/>
      <c r="AC186" s="115"/>
      <c r="AD186" s="16"/>
      <c r="AE186" s="115"/>
      <c r="AF186" s="115"/>
      <c r="AG186" s="16"/>
      <c r="AH186" s="115"/>
      <c r="AI186" s="115"/>
      <c r="AJ186" s="16"/>
      <c r="AK186" s="115"/>
      <c r="AL186" s="115"/>
      <c r="AM186" s="16"/>
      <c r="AN186" s="115"/>
      <c r="AO186" s="115"/>
      <c r="AP186" s="16"/>
      <c r="AQ186" s="115"/>
      <c r="AR186" s="115"/>
      <c r="AS186" s="16"/>
      <c r="AT186" s="115"/>
      <c r="AU186" s="115"/>
    </row>
    <row r="187" spans="2:47" ht="18" customHeight="1" x14ac:dyDescent="0.25">
      <c r="B187" s="151"/>
      <c r="C187" s="143"/>
      <c r="D187" s="145"/>
      <c r="E187" s="147"/>
      <c r="F187" s="7"/>
      <c r="G187" s="148"/>
      <c r="H187" s="142"/>
      <c r="I187" s="115">
        <f t="shared" ref="I187" si="130">(I186/J186)*100</f>
        <v>45.714285714285715</v>
      </c>
      <c r="J187" s="115"/>
      <c r="K187" s="115"/>
      <c r="L187" s="115">
        <f t="shared" ref="L187" si="131">(L186/M186)*100</f>
        <v>0</v>
      </c>
      <c r="M187" s="115"/>
      <c r="N187" s="115"/>
      <c r="O187" s="115" t="e">
        <f>(O186/P186)*100</f>
        <v>#DIV/0!</v>
      </c>
      <c r="P187" s="115"/>
      <c r="Q187" s="115"/>
      <c r="R187" s="115" t="e">
        <f>(R186/S186)*100</f>
        <v>#DIV/0!</v>
      </c>
      <c r="S187" s="115"/>
      <c r="T187" s="115"/>
      <c r="U187" s="115" t="e">
        <f>(U186/V186)*100</f>
        <v>#DIV/0!</v>
      </c>
      <c r="V187" s="115"/>
      <c r="W187" s="115"/>
      <c r="X187" s="115" t="e">
        <f>(X186/Y186)*100</f>
        <v>#DIV/0!</v>
      </c>
      <c r="Y187" s="115"/>
      <c r="Z187" s="115"/>
      <c r="AA187" s="115" t="e">
        <f>(AA186/AB186)*100</f>
        <v>#DIV/0!</v>
      </c>
      <c r="AB187" s="115"/>
      <c r="AC187" s="115"/>
      <c r="AD187" s="115" t="e">
        <f>(AD186/AE186)*100</f>
        <v>#DIV/0!</v>
      </c>
      <c r="AE187" s="115"/>
      <c r="AF187" s="115"/>
      <c r="AG187" s="115" t="e">
        <f>(AG186/AH186)*100</f>
        <v>#DIV/0!</v>
      </c>
      <c r="AH187" s="115"/>
      <c r="AI187" s="115"/>
      <c r="AJ187" s="115" t="e">
        <f>(AJ186/AK186)*100</f>
        <v>#DIV/0!</v>
      </c>
      <c r="AK187" s="115"/>
      <c r="AL187" s="115"/>
      <c r="AM187" s="115" t="e">
        <f>(AM186/AN186)*100</f>
        <v>#DIV/0!</v>
      </c>
      <c r="AN187" s="115"/>
      <c r="AO187" s="115"/>
      <c r="AP187" s="115" t="e">
        <f>(AP186/AQ186)*100</f>
        <v>#DIV/0!</v>
      </c>
      <c r="AQ187" s="115"/>
      <c r="AR187" s="115"/>
      <c r="AS187" s="115" t="e">
        <f>(AS186/AT186)*100</f>
        <v>#DIV/0!</v>
      </c>
      <c r="AT187" s="115"/>
      <c r="AU187" s="115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B2:AU187"/>
  <sheetViews>
    <sheetView topLeftCell="C164" zoomScale="106" workbookViewId="0">
      <selection activeCell="L188" sqref="L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275" t="s">
        <v>0</v>
      </c>
      <c r="C2" s="275"/>
      <c r="D2" s="275"/>
      <c r="E2" s="275"/>
      <c r="F2" s="275"/>
      <c r="G2" s="275"/>
      <c r="H2" s="275"/>
    </row>
    <row r="3" spans="2:47" ht="20.100000000000001" customHeight="1" x14ac:dyDescent="0.25">
      <c r="B3" s="276" t="s">
        <v>1</v>
      </c>
      <c r="C3" s="276"/>
      <c r="D3" s="276"/>
      <c r="E3" s="276"/>
      <c r="F3" s="276"/>
      <c r="G3" s="276"/>
      <c r="H3" s="276"/>
    </row>
    <row r="4" spans="2:47" ht="20.100000000000001" customHeight="1" x14ac:dyDescent="0.2">
      <c r="B4" s="277" t="s">
        <v>289</v>
      </c>
      <c r="C4" s="277"/>
      <c r="D4" s="277"/>
      <c r="E4" s="277"/>
      <c r="F4" s="277"/>
      <c r="G4" s="277"/>
      <c r="H4" s="277"/>
    </row>
    <row r="5" spans="2:47" ht="20.100000000000001" customHeight="1" x14ac:dyDescent="0.2">
      <c r="B5" s="278" t="s">
        <v>290</v>
      </c>
      <c r="C5" s="278"/>
      <c r="D5" s="278"/>
      <c r="E5" s="278"/>
      <c r="F5" s="278"/>
      <c r="G5" s="278"/>
      <c r="H5" s="278"/>
    </row>
    <row r="6" spans="2:47" ht="16.5" customHeight="1" x14ac:dyDescent="0.25">
      <c r="B6" s="279" t="s">
        <v>3</v>
      </c>
      <c r="C6" s="281" t="s">
        <v>4</v>
      </c>
      <c r="D6" s="124" t="s">
        <v>5</v>
      </c>
      <c r="E6" s="124" t="s">
        <v>6</v>
      </c>
      <c r="F6" s="282" t="s">
        <v>327</v>
      </c>
      <c r="G6" s="124" t="s">
        <v>7</v>
      </c>
      <c r="H6" s="124" t="s">
        <v>8</v>
      </c>
      <c r="I6" s="53" t="s">
        <v>9</v>
      </c>
      <c r="J6" s="53"/>
      <c r="K6" s="53"/>
      <c r="L6" s="53" t="s">
        <v>10</v>
      </c>
      <c r="M6" s="53"/>
      <c r="N6" s="53"/>
      <c r="O6" s="53" t="s">
        <v>11</v>
      </c>
      <c r="P6" s="53"/>
      <c r="Q6" s="53"/>
      <c r="R6" s="53" t="s">
        <v>12</v>
      </c>
      <c r="S6" s="53"/>
      <c r="T6" s="53"/>
      <c r="U6" s="53" t="s">
        <v>13</v>
      </c>
      <c r="V6" s="53"/>
      <c r="W6" s="53"/>
      <c r="X6" s="53" t="s">
        <v>14</v>
      </c>
      <c r="Y6" s="53"/>
      <c r="Z6" s="53"/>
      <c r="AA6" s="53" t="s">
        <v>15</v>
      </c>
      <c r="AB6" s="53"/>
      <c r="AC6" s="53"/>
      <c r="AD6" s="53" t="s">
        <v>16</v>
      </c>
      <c r="AE6" s="53"/>
      <c r="AF6" s="53"/>
      <c r="AG6" s="53" t="s">
        <v>17</v>
      </c>
      <c r="AH6" s="53"/>
      <c r="AI6" s="53"/>
      <c r="AJ6" s="53" t="s">
        <v>18</v>
      </c>
      <c r="AK6" s="53"/>
      <c r="AL6" s="53"/>
      <c r="AM6" s="53" t="s">
        <v>19</v>
      </c>
      <c r="AN6" s="53"/>
      <c r="AO6" s="53"/>
      <c r="AP6" s="53" t="s">
        <v>20</v>
      </c>
      <c r="AQ6" s="53"/>
      <c r="AR6" s="53"/>
      <c r="AS6" s="53" t="s">
        <v>424</v>
      </c>
      <c r="AT6" s="53"/>
      <c r="AU6" s="53"/>
    </row>
    <row r="7" spans="2:47" ht="13.5" customHeight="1" thickBot="1" x14ac:dyDescent="0.3">
      <c r="B7" s="280"/>
      <c r="C7" s="281"/>
      <c r="D7" s="124"/>
      <c r="E7" s="124"/>
      <c r="F7" s="283"/>
      <c r="G7" s="124"/>
      <c r="H7" s="124"/>
      <c r="I7" s="12" t="s">
        <v>22</v>
      </c>
      <c r="J7" s="270" t="s">
        <v>23</v>
      </c>
      <c r="K7" s="271"/>
      <c r="L7" s="12" t="s">
        <v>22</v>
      </c>
      <c r="M7" s="270" t="s">
        <v>23</v>
      </c>
      <c r="N7" s="271"/>
      <c r="O7" s="12" t="s">
        <v>22</v>
      </c>
      <c r="P7" s="270" t="s">
        <v>23</v>
      </c>
      <c r="Q7" s="271"/>
      <c r="R7" s="12" t="s">
        <v>22</v>
      </c>
      <c r="S7" s="270" t="s">
        <v>23</v>
      </c>
      <c r="T7" s="271"/>
      <c r="U7" s="12" t="s">
        <v>22</v>
      </c>
      <c r="V7" s="270" t="s">
        <v>23</v>
      </c>
      <c r="W7" s="271"/>
      <c r="X7" s="12" t="s">
        <v>22</v>
      </c>
      <c r="Y7" s="270" t="s">
        <v>23</v>
      </c>
      <c r="Z7" s="271"/>
      <c r="AA7" s="12" t="s">
        <v>22</v>
      </c>
      <c r="AB7" s="270" t="s">
        <v>23</v>
      </c>
      <c r="AC7" s="271"/>
      <c r="AD7" s="12" t="s">
        <v>22</v>
      </c>
      <c r="AE7" s="270" t="s">
        <v>23</v>
      </c>
      <c r="AF7" s="271"/>
      <c r="AG7" s="12" t="s">
        <v>22</v>
      </c>
      <c r="AH7" s="270" t="s">
        <v>23</v>
      </c>
      <c r="AI7" s="271"/>
      <c r="AJ7" s="12" t="s">
        <v>22</v>
      </c>
      <c r="AK7" s="270" t="s">
        <v>23</v>
      </c>
      <c r="AL7" s="271"/>
      <c r="AM7" s="12" t="s">
        <v>22</v>
      </c>
      <c r="AN7" s="270" t="s">
        <v>23</v>
      </c>
      <c r="AO7" s="271"/>
      <c r="AP7" s="12" t="s">
        <v>22</v>
      </c>
      <c r="AQ7" s="270" t="s">
        <v>23</v>
      </c>
      <c r="AR7" s="271"/>
      <c r="AS7" s="12" t="s">
        <v>22</v>
      </c>
      <c r="AT7" s="270" t="s">
        <v>23</v>
      </c>
      <c r="AU7" s="271"/>
    </row>
    <row r="8" spans="2:47" ht="18" customHeight="1" x14ac:dyDescent="0.25">
      <c r="B8" s="272" t="s">
        <v>24</v>
      </c>
      <c r="C8" s="109">
        <v>1</v>
      </c>
      <c r="D8" s="264" t="s">
        <v>25</v>
      </c>
      <c r="E8" s="264" t="s">
        <v>298</v>
      </c>
      <c r="F8" s="222" t="s">
        <v>328</v>
      </c>
      <c r="G8" s="262" t="s">
        <v>27</v>
      </c>
      <c r="H8" s="263" t="s">
        <v>28</v>
      </c>
      <c r="I8" s="16">
        <v>0</v>
      </c>
      <c r="J8" s="154">
        <v>847</v>
      </c>
      <c r="K8" s="155"/>
      <c r="L8" s="16">
        <v>0</v>
      </c>
      <c r="M8" s="154">
        <v>888</v>
      </c>
      <c r="N8" s="155"/>
      <c r="O8" s="16"/>
      <c r="P8" s="154"/>
      <c r="Q8" s="155"/>
      <c r="R8" s="16"/>
      <c r="S8" s="154"/>
      <c r="T8" s="155"/>
      <c r="U8" s="16"/>
      <c r="V8" s="154"/>
      <c r="W8" s="155"/>
      <c r="X8" s="16"/>
      <c r="Y8" s="154"/>
      <c r="Z8" s="155"/>
      <c r="AA8" s="16"/>
      <c r="AB8" s="154"/>
      <c r="AC8" s="155"/>
      <c r="AD8" s="16"/>
      <c r="AE8" s="154"/>
      <c r="AF8" s="155"/>
      <c r="AG8" s="16"/>
      <c r="AH8" s="154"/>
      <c r="AI8" s="155"/>
      <c r="AJ8" s="16"/>
      <c r="AK8" s="154"/>
      <c r="AL8" s="155"/>
      <c r="AM8" s="16"/>
      <c r="AN8" s="154"/>
      <c r="AO8" s="155"/>
      <c r="AP8" s="16"/>
      <c r="AQ8" s="154"/>
      <c r="AR8" s="155"/>
      <c r="AS8" s="16"/>
      <c r="AT8" s="154"/>
      <c r="AU8" s="155"/>
    </row>
    <row r="9" spans="2:47" ht="18" customHeight="1" x14ac:dyDescent="0.25">
      <c r="B9" s="273"/>
      <c r="C9" s="109"/>
      <c r="D9" s="264"/>
      <c r="E9" s="264"/>
      <c r="F9" s="97"/>
      <c r="G9" s="262"/>
      <c r="H9" s="263"/>
      <c r="I9" s="115">
        <f>(I8/J8)*100</f>
        <v>0</v>
      </c>
      <c r="J9" s="115"/>
      <c r="K9" s="115"/>
      <c r="L9" s="115">
        <f>(L8/M8)*100</f>
        <v>0</v>
      </c>
      <c r="M9" s="115"/>
      <c r="N9" s="115"/>
      <c r="O9" s="115" t="e">
        <f>(O8/P8)*100</f>
        <v>#DIV/0!</v>
      </c>
      <c r="P9" s="115"/>
      <c r="Q9" s="115"/>
      <c r="R9" s="115" t="e">
        <f>(R8/S8)*100</f>
        <v>#DIV/0!</v>
      </c>
      <c r="S9" s="115"/>
      <c r="T9" s="115"/>
      <c r="U9" s="115" t="e">
        <f>(U8/V8)*100</f>
        <v>#DIV/0!</v>
      </c>
      <c r="V9" s="115"/>
      <c r="W9" s="115"/>
      <c r="X9" s="115" t="e">
        <f>(X8/Y8)*100</f>
        <v>#DIV/0!</v>
      </c>
      <c r="Y9" s="115"/>
      <c r="Z9" s="115"/>
      <c r="AA9" s="115" t="e">
        <f>(AA8/AB8)*100</f>
        <v>#DIV/0!</v>
      </c>
      <c r="AB9" s="115"/>
      <c r="AC9" s="115"/>
      <c r="AD9" s="115" t="e">
        <f>(AD8/AE8)*100</f>
        <v>#DIV/0!</v>
      </c>
      <c r="AE9" s="115"/>
      <c r="AF9" s="115"/>
      <c r="AG9" s="115" t="e">
        <f>(AG8/AH8)*100</f>
        <v>#DIV/0!</v>
      </c>
      <c r="AH9" s="115"/>
      <c r="AI9" s="115"/>
      <c r="AJ9" s="115" t="e">
        <f>(AJ8/AK8)*100</f>
        <v>#DIV/0!</v>
      </c>
      <c r="AK9" s="115"/>
      <c r="AL9" s="115"/>
      <c r="AM9" s="115" t="e">
        <f>(AM8/AN8)*100</f>
        <v>#DIV/0!</v>
      </c>
      <c r="AN9" s="115"/>
      <c r="AO9" s="115"/>
      <c r="AP9" s="115" t="e">
        <f>(AP8/AQ8)*100</f>
        <v>#DIV/0!</v>
      </c>
      <c r="AQ9" s="115"/>
      <c r="AR9" s="115"/>
      <c r="AS9" s="115" t="e">
        <f>(AS8/AT8)*100</f>
        <v>#DIV/0!</v>
      </c>
      <c r="AT9" s="115"/>
      <c r="AU9" s="115"/>
    </row>
    <row r="10" spans="2:47" ht="18" customHeight="1" x14ac:dyDescent="0.25">
      <c r="B10" s="273"/>
      <c r="C10" s="109">
        <v>2</v>
      </c>
      <c r="D10" s="264" t="s">
        <v>29</v>
      </c>
      <c r="E10" s="264" t="s">
        <v>299</v>
      </c>
      <c r="F10" s="97" t="s">
        <v>329</v>
      </c>
      <c r="G10" s="262" t="s">
        <v>27</v>
      </c>
      <c r="H10" s="263" t="s">
        <v>28</v>
      </c>
      <c r="I10" s="16">
        <v>0</v>
      </c>
      <c r="J10" s="154">
        <v>847</v>
      </c>
      <c r="K10" s="155"/>
      <c r="L10" s="16">
        <v>0</v>
      </c>
      <c r="M10" s="154">
        <v>888</v>
      </c>
      <c r="N10" s="155"/>
      <c r="O10" s="16"/>
      <c r="P10" s="154"/>
      <c r="Q10" s="155"/>
      <c r="R10" s="16"/>
      <c r="S10" s="154"/>
      <c r="T10" s="155"/>
      <c r="U10" s="16"/>
      <c r="V10" s="154"/>
      <c r="W10" s="155"/>
      <c r="X10" s="16"/>
      <c r="Y10" s="154"/>
      <c r="Z10" s="155"/>
      <c r="AA10" s="16"/>
      <c r="AB10" s="154"/>
      <c r="AC10" s="155"/>
      <c r="AD10" s="16"/>
      <c r="AE10" s="154"/>
      <c r="AF10" s="155"/>
      <c r="AG10" s="16"/>
      <c r="AH10" s="154"/>
      <c r="AI10" s="155"/>
      <c r="AJ10" s="16"/>
      <c r="AK10" s="154"/>
      <c r="AL10" s="155"/>
      <c r="AM10" s="16"/>
      <c r="AN10" s="154"/>
      <c r="AO10" s="155"/>
      <c r="AP10" s="16"/>
      <c r="AQ10" s="154"/>
      <c r="AR10" s="155"/>
      <c r="AS10" s="16"/>
      <c r="AT10" s="154"/>
      <c r="AU10" s="155"/>
    </row>
    <row r="11" spans="2:47" ht="18" customHeight="1" x14ac:dyDescent="0.25">
      <c r="B11" s="273"/>
      <c r="C11" s="109"/>
      <c r="D11" s="264"/>
      <c r="E11" s="264"/>
      <c r="F11" s="97"/>
      <c r="G11" s="262"/>
      <c r="H11" s="263"/>
      <c r="I11" s="115">
        <f>(I10/J10)*100</f>
        <v>0</v>
      </c>
      <c r="J11" s="115"/>
      <c r="K11" s="115"/>
      <c r="L11" s="115">
        <f>(L10/M10)*100</f>
        <v>0</v>
      </c>
      <c r="M11" s="115"/>
      <c r="N11" s="115"/>
      <c r="O11" s="115" t="e">
        <f>(O10/P10)*100</f>
        <v>#DIV/0!</v>
      </c>
      <c r="P11" s="115"/>
      <c r="Q11" s="115"/>
      <c r="R11" s="115" t="e">
        <f>(R10/S10)*100</f>
        <v>#DIV/0!</v>
      </c>
      <c r="S11" s="115"/>
      <c r="T11" s="115"/>
      <c r="U11" s="115" t="e">
        <f>(U10/V10)*100</f>
        <v>#DIV/0!</v>
      </c>
      <c r="V11" s="115"/>
      <c r="W11" s="115"/>
      <c r="X11" s="115" t="e">
        <f>(X10/Y10)*100</f>
        <v>#DIV/0!</v>
      </c>
      <c r="Y11" s="115"/>
      <c r="Z11" s="115"/>
      <c r="AA11" s="115" t="e">
        <f>(AA10/AB10)*100</f>
        <v>#DIV/0!</v>
      </c>
      <c r="AB11" s="115"/>
      <c r="AC11" s="115"/>
      <c r="AD11" s="115" t="e">
        <f>(AD10/AE10)*100</f>
        <v>#DIV/0!</v>
      </c>
      <c r="AE11" s="115"/>
      <c r="AF11" s="115"/>
      <c r="AG11" s="115" t="e">
        <f>(AG10/AH10)*100</f>
        <v>#DIV/0!</v>
      </c>
      <c r="AH11" s="115"/>
      <c r="AI11" s="115"/>
      <c r="AJ11" s="115" t="e">
        <f>(AJ10/AK10)*100</f>
        <v>#DIV/0!</v>
      </c>
      <c r="AK11" s="115"/>
      <c r="AL11" s="115"/>
      <c r="AM11" s="115" t="e">
        <f>(AM10/AN10)*100</f>
        <v>#DIV/0!</v>
      </c>
      <c r="AN11" s="115"/>
      <c r="AO11" s="115"/>
      <c r="AP11" s="115" t="e">
        <f>(AP10/AQ10)*100</f>
        <v>#DIV/0!</v>
      </c>
      <c r="AQ11" s="115"/>
      <c r="AR11" s="115"/>
      <c r="AS11" s="115" t="e">
        <f>(AS10/AT10)*100</f>
        <v>#DIV/0!</v>
      </c>
      <c r="AT11" s="115"/>
      <c r="AU11" s="115"/>
    </row>
    <row r="12" spans="2:47" ht="18" customHeight="1" x14ac:dyDescent="0.25">
      <c r="B12" s="273"/>
      <c r="C12" s="109">
        <v>3</v>
      </c>
      <c r="D12" s="264" t="s">
        <v>439</v>
      </c>
      <c r="E12" s="264" t="s">
        <v>440</v>
      </c>
      <c r="F12" s="103" t="s">
        <v>330</v>
      </c>
      <c r="G12" s="106"/>
      <c r="H12" s="263" t="s">
        <v>28</v>
      </c>
      <c r="I12" s="16">
        <v>5</v>
      </c>
      <c r="J12" s="154">
        <v>1356</v>
      </c>
      <c r="K12" s="155"/>
      <c r="L12" s="16">
        <v>0</v>
      </c>
      <c r="M12" s="154">
        <v>1426</v>
      </c>
      <c r="N12" s="155"/>
      <c r="O12" s="16"/>
      <c r="P12" s="154"/>
      <c r="Q12" s="155"/>
      <c r="R12" s="16"/>
      <c r="S12" s="154"/>
      <c r="T12" s="155"/>
      <c r="U12" s="16"/>
      <c r="V12" s="154"/>
      <c r="W12" s="155"/>
      <c r="X12" s="16"/>
      <c r="Y12" s="154"/>
      <c r="Z12" s="155"/>
      <c r="AA12" s="16"/>
      <c r="AB12" s="154"/>
      <c r="AC12" s="155"/>
      <c r="AD12" s="16"/>
      <c r="AE12" s="154"/>
      <c r="AF12" s="155"/>
      <c r="AG12" s="16"/>
      <c r="AH12" s="154"/>
      <c r="AI12" s="155"/>
      <c r="AJ12" s="16"/>
      <c r="AK12" s="154"/>
      <c r="AL12" s="155"/>
      <c r="AM12" s="16"/>
      <c r="AN12" s="154"/>
      <c r="AO12" s="155"/>
      <c r="AP12" s="16"/>
      <c r="AQ12" s="154"/>
      <c r="AR12" s="155"/>
      <c r="AS12" s="16"/>
      <c r="AT12" s="154"/>
      <c r="AU12" s="155"/>
    </row>
    <row r="13" spans="2:47" ht="18" customHeight="1" x14ac:dyDescent="0.25">
      <c r="B13" s="273"/>
      <c r="C13" s="109"/>
      <c r="D13" s="264"/>
      <c r="E13" s="264"/>
      <c r="F13" s="103"/>
      <c r="G13" s="106"/>
      <c r="H13" s="263"/>
      <c r="I13" s="115">
        <f>(I12/J12)*1000</f>
        <v>3.6873156342182889</v>
      </c>
      <c r="J13" s="115"/>
      <c r="K13" s="115"/>
      <c r="L13" s="115">
        <f>(L12/M12)*1000</f>
        <v>0</v>
      </c>
      <c r="M13" s="115"/>
      <c r="N13" s="115"/>
      <c r="O13" s="115" t="e">
        <f>(O12/P12)*1000</f>
        <v>#DIV/0!</v>
      </c>
      <c r="P13" s="115"/>
      <c r="Q13" s="115"/>
      <c r="R13" s="115" t="e">
        <f>(R12/S12)*1000</f>
        <v>#DIV/0!</v>
      </c>
      <c r="S13" s="115"/>
      <c r="T13" s="115"/>
      <c r="U13" s="115" t="e">
        <f>(U12/V12)*1000</f>
        <v>#DIV/0!</v>
      </c>
      <c r="V13" s="115"/>
      <c r="W13" s="115"/>
      <c r="X13" s="115" t="e">
        <f>(X12/Y12)*1000</f>
        <v>#DIV/0!</v>
      </c>
      <c r="Y13" s="115"/>
      <c r="Z13" s="115"/>
      <c r="AA13" s="115" t="e">
        <f>(AA12/AB12)*1000</f>
        <v>#DIV/0!</v>
      </c>
      <c r="AB13" s="115"/>
      <c r="AC13" s="115"/>
      <c r="AD13" s="115" t="e">
        <f>(AD12/AE12)*1000</f>
        <v>#DIV/0!</v>
      </c>
      <c r="AE13" s="115"/>
      <c r="AF13" s="115"/>
      <c r="AG13" s="115" t="e">
        <f>(AG12/AH12)*1000</f>
        <v>#DIV/0!</v>
      </c>
      <c r="AH13" s="115"/>
      <c r="AI13" s="115"/>
      <c r="AJ13" s="115" t="e">
        <f>(AJ12/AK12)*1000</f>
        <v>#DIV/0!</v>
      </c>
      <c r="AK13" s="115"/>
      <c r="AL13" s="115"/>
      <c r="AM13" s="115" t="e">
        <f>(AM12/AN12)*1000</f>
        <v>#DIV/0!</v>
      </c>
      <c r="AN13" s="115"/>
      <c r="AO13" s="115"/>
      <c r="AP13" s="115" t="e">
        <f>(AP12/AQ12)*1000</f>
        <v>#DIV/0!</v>
      </c>
      <c r="AQ13" s="115"/>
      <c r="AR13" s="115"/>
      <c r="AS13" s="115" t="e">
        <f>(AS12/AT12)*1000</f>
        <v>#DIV/0!</v>
      </c>
      <c r="AT13" s="115"/>
      <c r="AU13" s="115"/>
    </row>
    <row r="14" spans="2:47" ht="18" customHeight="1" x14ac:dyDescent="0.25">
      <c r="B14" s="273"/>
      <c r="C14" s="109">
        <v>4</v>
      </c>
      <c r="D14" s="264" t="s">
        <v>441</v>
      </c>
      <c r="E14" s="264" t="s">
        <v>442</v>
      </c>
      <c r="F14" s="103" t="s">
        <v>339</v>
      </c>
      <c r="G14" s="106"/>
      <c r="H14" s="263" t="s">
        <v>28</v>
      </c>
      <c r="I14" s="16">
        <v>5</v>
      </c>
      <c r="J14" s="154">
        <v>358</v>
      </c>
      <c r="K14" s="155"/>
      <c r="L14" s="16">
        <v>3</v>
      </c>
      <c r="M14" s="154">
        <v>375</v>
      </c>
      <c r="N14" s="155"/>
      <c r="O14" s="16"/>
      <c r="P14" s="154"/>
      <c r="Q14" s="155"/>
      <c r="R14" s="16"/>
      <c r="S14" s="154"/>
      <c r="T14" s="155"/>
      <c r="U14" s="16"/>
      <c r="V14" s="154"/>
      <c r="W14" s="155"/>
      <c r="X14" s="16"/>
      <c r="Y14" s="154"/>
      <c r="Z14" s="155"/>
      <c r="AA14" s="16"/>
      <c r="AB14" s="154"/>
      <c r="AC14" s="155"/>
      <c r="AD14" s="16"/>
      <c r="AE14" s="154"/>
      <c r="AF14" s="155"/>
      <c r="AG14" s="16"/>
      <c r="AH14" s="154"/>
      <c r="AI14" s="155"/>
      <c r="AJ14" s="16"/>
      <c r="AK14" s="154"/>
      <c r="AL14" s="155"/>
      <c r="AM14" s="16"/>
      <c r="AN14" s="154"/>
      <c r="AO14" s="155"/>
      <c r="AP14" s="16"/>
      <c r="AQ14" s="154"/>
      <c r="AR14" s="155"/>
      <c r="AS14" s="16"/>
      <c r="AT14" s="154"/>
      <c r="AU14" s="155"/>
    </row>
    <row r="15" spans="2:47" ht="18" customHeight="1" x14ac:dyDescent="0.25">
      <c r="B15" s="273"/>
      <c r="C15" s="109"/>
      <c r="D15" s="264"/>
      <c r="E15" s="264"/>
      <c r="F15" s="103"/>
      <c r="G15" s="106"/>
      <c r="H15" s="263"/>
      <c r="I15" s="269">
        <f>(I14/J14)*1000</f>
        <v>13.966480446927374</v>
      </c>
      <c r="J15" s="269"/>
      <c r="K15" s="269"/>
      <c r="L15" s="269">
        <f>(L14/M14)*1000</f>
        <v>8</v>
      </c>
      <c r="M15" s="269"/>
      <c r="N15" s="269"/>
      <c r="O15" s="269" t="e">
        <f>(O14/P14)*1000</f>
        <v>#DIV/0!</v>
      </c>
      <c r="P15" s="269"/>
      <c r="Q15" s="269"/>
      <c r="R15" s="269" t="e">
        <f>(R14/S14)*1000</f>
        <v>#DIV/0!</v>
      </c>
      <c r="S15" s="269"/>
      <c r="T15" s="269"/>
      <c r="U15" s="269" t="e">
        <f>(U14/V14)*1000</f>
        <v>#DIV/0!</v>
      </c>
      <c r="V15" s="269"/>
      <c r="W15" s="269"/>
      <c r="X15" s="269" t="e">
        <f>(X14/Y14)*1000</f>
        <v>#DIV/0!</v>
      </c>
      <c r="Y15" s="269"/>
      <c r="Z15" s="269"/>
      <c r="AA15" s="269" t="e">
        <f>(AA14/AB14)*1000</f>
        <v>#DIV/0!</v>
      </c>
      <c r="AB15" s="269"/>
      <c r="AC15" s="269"/>
      <c r="AD15" s="269" t="e">
        <f>(AD14/AE14)*1000</f>
        <v>#DIV/0!</v>
      </c>
      <c r="AE15" s="269"/>
      <c r="AF15" s="269"/>
      <c r="AG15" s="269" t="e">
        <f>(AG14/AH14)*1000</f>
        <v>#DIV/0!</v>
      </c>
      <c r="AH15" s="269"/>
      <c r="AI15" s="269"/>
      <c r="AJ15" s="269" t="e">
        <f>(AJ14/AK14)*1000</f>
        <v>#DIV/0!</v>
      </c>
      <c r="AK15" s="269"/>
      <c r="AL15" s="269"/>
      <c r="AM15" s="269" t="e">
        <f>(AM14/AN14)*1000</f>
        <v>#DIV/0!</v>
      </c>
      <c r="AN15" s="269"/>
      <c r="AO15" s="269"/>
      <c r="AP15" s="269" t="e">
        <f>(AP14/AQ14)*1000</f>
        <v>#DIV/0!</v>
      </c>
      <c r="AQ15" s="269"/>
      <c r="AR15" s="269"/>
      <c r="AS15" s="269" t="e">
        <f>(AS14/AT14)*1000</f>
        <v>#DIV/0!</v>
      </c>
      <c r="AT15" s="269"/>
      <c r="AU15" s="269"/>
    </row>
    <row r="16" spans="2:47" ht="18" customHeight="1" x14ac:dyDescent="0.25">
      <c r="B16" s="273"/>
      <c r="C16" s="109">
        <v>5</v>
      </c>
      <c r="D16" s="264" t="s">
        <v>36</v>
      </c>
      <c r="E16" s="264" t="s">
        <v>37</v>
      </c>
      <c r="F16" s="97" t="s">
        <v>331</v>
      </c>
      <c r="G16" s="268" t="s">
        <v>55</v>
      </c>
      <c r="H16" s="263" t="s">
        <v>38</v>
      </c>
      <c r="I16" s="16">
        <v>2</v>
      </c>
      <c r="J16" s="154">
        <v>847</v>
      </c>
      <c r="K16" s="155"/>
      <c r="L16" s="16">
        <v>2</v>
      </c>
      <c r="M16" s="154">
        <v>888</v>
      </c>
      <c r="N16" s="155"/>
      <c r="O16" s="16"/>
      <c r="P16" s="154"/>
      <c r="Q16" s="155"/>
      <c r="R16" s="16"/>
      <c r="S16" s="154"/>
      <c r="T16" s="155"/>
      <c r="U16" s="16"/>
      <c r="V16" s="154"/>
      <c r="W16" s="155"/>
      <c r="X16" s="16"/>
      <c r="Y16" s="154"/>
      <c r="Z16" s="155"/>
      <c r="AA16" s="16"/>
      <c r="AB16" s="154"/>
      <c r="AC16" s="155"/>
      <c r="AD16" s="16"/>
      <c r="AE16" s="154"/>
      <c r="AF16" s="155"/>
      <c r="AG16" s="16"/>
      <c r="AH16" s="154"/>
      <c r="AI16" s="155"/>
      <c r="AJ16" s="16"/>
      <c r="AK16" s="154"/>
      <c r="AL16" s="155"/>
      <c r="AM16" s="16"/>
      <c r="AN16" s="154"/>
      <c r="AO16" s="155"/>
      <c r="AP16" s="16"/>
      <c r="AQ16" s="154"/>
      <c r="AR16" s="155"/>
      <c r="AS16" s="16"/>
      <c r="AT16" s="154"/>
      <c r="AU16" s="155"/>
    </row>
    <row r="17" spans="2:47" ht="18" customHeight="1" x14ac:dyDescent="0.25">
      <c r="B17" s="273"/>
      <c r="C17" s="109"/>
      <c r="D17" s="264"/>
      <c r="E17" s="264"/>
      <c r="F17" s="97"/>
      <c r="G17" s="268"/>
      <c r="H17" s="263"/>
      <c r="I17" s="115">
        <f>(I16/J16)*100</f>
        <v>0.23612750885478156</v>
      </c>
      <c r="J17" s="115"/>
      <c r="K17" s="115"/>
      <c r="L17" s="115">
        <f>(L16/M16)*100</f>
        <v>0.22522522522522523</v>
      </c>
      <c r="M17" s="115"/>
      <c r="N17" s="115"/>
      <c r="O17" s="115" t="e">
        <f>(O16/P16)*100</f>
        <v>#DIV/0!</v>
      </c>
      <c r="P17" s="115"/>
      <c r="Q17" s="115"/>
      <c r="R17" s="115" t="e">
        <f>(R16/S16)*100</f>
        <v>#DIV/0!</v>
      </c>
      <c r="S17" s="115"/>
      <c r="T17" s="115"/>
      <c r="U17" s="115" t="e">
        <f>(U16/V16)*100</f>
        <v>#DIV/0!</v>
      </c>
      <c r="V17" s="115"/>
      <c r="W17" s="115"/>
      <c r="X17" s="115" t="e">
        <f>(X16/Y16)*100</f>
        <v>#DIV/0!</v>
      </c>
      <c r="Y17" s="115"/>
      <c r="Z17" s="115"/>
      <c r="AA17" s="115" t="e">
        <f>(AA16/AB16)*100</f>
        <v>#DIV/0!</v>
      </c>
      <c r="AB17" s="115"/>
      <c r="AC17" s="115"/>
      <c r="AD17" s="115" t="e">
        <f>(AD16/AE16)*100</f>
        <v>#DIV/0!</v>
      </c>
      <c r="AE17" s="115"/>
      <c r="AF17" s="115"/>
      <c r="AG17" s="115" t="e">
        <f>(AG16/AH16)*100</f>
        <v>#DIV/0!</v>
      </c>
      <c r="AH17" s="115"/>
      <c r="AI17" s="115"/>
      <c r="AJ17" s="115" t="e">
        <f>(AJ16/AK16)*100</f>
        <v>#DIV/0!</v>
      </c>
      <c r="AK17" s="115"/>
      <c r="AL17" s="115"/>
      <c r="AM17" s="115" t="e">
        <f>(AM16/AN16)*100</f>
        <v>#DIV/0!</v>
      </c>
      <c r="AN17" s="115"/>
      <c r="AO17" s="115"/>
      <c r="AP17" s="115" t="e">
        <f>(AP16/AQ16)*100</f>
        <v>#DIV/0!</v>
      </c>
      <c r="AQ17" s="115"/>
      <c r="AR17" s="115"/>
      <c r="AS17" s="115" t="e">
        <f>(AS16/AT16)*100</f>
        <v>#DIV/0!</v>
      </c>
      <c r="AT17" s="115"/>
      <c r="AU17" s="115"/>
    </row>
    <row r="18" spans="2:47" ht="18" customHeight="1" x14ac:dyDescent="0.25">
      <c r="B18" s="273"/>
      <c r="C18" s="109">
        <v>6</v>
      </c>
      <c r="D18" s="264" t="s">
        <v>39</v>
      </c>
      <c r="E18" s="264" t="s">
        <v>40</v>
      </c>
      <c r="F18" s="230" t="s">
        <v>332</v>
      </c>
      <c r="G18" s="268" t="s">
        <v>326</v>
      </c>
      <c r="H18" s="263" t="s">
        <v>38</v>
      </c>
      <c r="I18" s="16">
        <v>0</v>
      </c>
      <c r="J18" s="154">
        <v>847</v>
      </c>
      <c r="K18" s="155"/>
      <c r="L18" s="16">
        <v>0</v>
      </c>
      <c r="M18" s="154">
        <v>888</v>
      </c>
      <c r="N18" s="155"/>
      <c r="O18" s="16"/>
      <c r="P18" s="154"/>
      <c r="Q18" s="155"/>
      <c r="R18" s="16"/>
      <c r="S18" s="154"/>
      <c r="T18" s="155"/>
      <c r="U18" s="16"/>
      <c r="V18" s="154"/>
      <c r="W18" s="155"/>
      <c r="X18" s="16"/>
      <c r="Y18" s="154"/>
      <c r="Z18" s="155"/>
      <c r="AA18" s="16"/>
      <c r="AB18" s="154"/>
      <c r="AC18" s="155"/>
      <c r="AD18" s="16"/>
      <c r="AE18" s="154"/>
      <c r="AF18" s="155"/>
      <c r="AG18" s="16"/>
      <c r="AH18" s="154"/>
      <c r="AI18" s="155"/>
      <c r="AJ18" s="16"/>
      <c r="AK18" s="154"/>
      <c r="AL18" s="155"/>
      <c r="AM18" s="16"/>
      <c r="AN18" s="154"/>
      <c r="AO18" s="155"/>
      <c r="AP18" s="16"/>
      <c r="AQ18" s="154"/>
      <c r="AR18" s="155"/>
      <c r="AS18" s="16"/>
      <c r="AT18" s="154"/>
      <c r="AU18" s="155"/>
    </row>
    <row r="19" spans="2:47" ht="18" customHeight="1" x14ac:dyDescent="0.25">
      <c r="B19" s="273"/>
      <c r="C19" s="109"/>
      <c r="D19" s="264"/>
      <c r="E19" s="264"/>
      <c r="F19" s="230"/>
      <c r="G19" s="268"/>
      <c r="H19" s="263"/>
      <c r="I19" s="115">
        <f>(I18/J18)*100</f>
        <v>0</v>
      </c>
      <c r="J19" s="115"/>
      <c r="K19" s="115"/>
      <c r="L19" s="115">
        <f>(L18/M18)*100</f>
        <v>0</v>
      </c>
      <c r="M19" s="115"/>
      <c r="N19" s="115"/>
      <c r="O19" s="115" t="e">
        <f>(O18/P18)*100</f>
        <v>#DIV/0!</v>
      </c>
      <c r="P19" s="115"/>
      <c r="Q19" s="115"/>
      <c r="R19" s="115" t="e">
        <f>(R18/S18)*100</f>
        <v>#DIV/0!</v>
      </c>
      <c r="S19" s="115"/>
      <c r="T19" s="115"/>
      <c r="U19" s="115" t="e">
        <f>(U18/V18)*100</f>
        <v>#DIV/0!</v>
      </c>
      <c r="V19" s="115"/>
      <c r="W19" s="115"/>
      <c r="X19" s="115" t="e">
        <f>(X18/Y18)*100</f>
        <v>#DIV/0!</v>
      </c>
      <c r="Y19" s="115"/>
      <c r="Z19" s="115"/>
      <c r="AA19" s="115" t="e">
        <f>(AA18/AB18)*100</f>
        <v>#DIV/0!</v>
      </c>
      <c r="AB19" s="115"/>
      <c r="AC19" s="115"/>
      <c r="AD19" s="115" t="e">
        <f>(AD18/AE18)*100</f>
        <v>#DIV/0!</v>
      </c>
      <c r="AE19" s="115"/>
      <c r="AF19" s="115"/>
      <c r="AG19" s="115" t="e">
        <f>(AG18/AH18)*100</f>
        <v>#DIV/0!</v>
      </c>
      <c r="AH19" s="115"/>
      <c r="AI19" s="115"/>
      <c r="AJ19" s="115" t="e">
        <f>(AJ18/AK18)*100</f>
        <v>#DIV/0!</v>
      </c>
      <c r="AK19" s="115"/>
      <c r="AL19" s="115"/>
      <c r="AM19" s="115" t="e">
        <f>(AM18/AN18)*100</f>
        <v>#DIV/0!</v>
      </c>
      <c r="AN19" s="115"/>
      <c r="AO19" s="115"/>
      <c r="AP19" s="115" t="e">
        <f>(AP18/AQ18)*100</f>
        <v>#DIV/0!</v>
      </c>
      <c r="AQ19" s="115"/>
      <c r="AR19" s="115"/>
      <c r="AS19" s="115" t="e">
        <f>(AS18/AT18)*100</f>
        <v>#DIV/0!</v>
      </c>
      <c r="AT19" s="115"/>
      <c r="AU19" s="115"/>
    </row>
    <row r="20" spans="2:47" ht="18" customHeight="1" x14ac:dyDescent="0.25">
      <c r="B20" s="273"/>
      <c r="C20" s="109">
        <v>7</v>
      </c>
      <c r="D20" s="264" t="s">
        <v>41</v>
      </c>
      <c r="E20" s="264" t="s">
        <v>42</v>
      </c>
      <c r="F20" s="230" t="s">
        <v>333</v>
      </c>
      <c r="G20" s="262" t="s">
        <v>281</v>
      </c>
      <c r="H20" s="263" t="s">
        <v>38</v>
      </c>
      <c r="I20" s="16">
        <v>0</v>
      </c>
      <c r="J20" s="154">
        <v>847</v>
      </c>
      <c r="K20" s="155"/>
      <c r="L20" s="16">
        <v>1</v>
      </c>
      <c r="M20" s="154">
        <v>888</v>
      </c>
      <c r="N20" s="155"/>
      <c r="O20" s="16"/>
      <c r="P20" s="154"/>
      <c r="Q20" s="155"/>
      <c r="R20" s="16"/>
      <c r="S20" s="154"/>
      <c r="T20" s="155"/>
      <c r="U20" s="16"/>
      <c r="V20" s="154"/>
      <c r="W20" s="155"/>
      <c r="X20" s="16"/>
      <c r="Y20" s="154"/>
      <c r="Z20" s="155"/>
      <c r="AA20" s="16"/>
      <c r="AB20" s="154"/>
      <c r="AC20" s="155"/>
      <c r="AD20" s="16"/>
      <c r="AE20" s="154"/>
      <c r="AF20" s="155"/>
      <c r="AG20" s="16"/>
      <c r="AH20" s="154"/>
      <c r="AI20" s="155"/>
      <c r="AJ20" s="16"/>
      <c r="AK20" s="154"/>
      <c r="AL20" s="155"/>
      <c r="AM20" s="16"/>
      <c r="AN20" s="154"/>
      <c r="AO20" s="155"/>
      <c r="AP20" s="16"/>
      <c r="AQ20" s="154"/>
      <c r="AR20" s="155"/>
      <c r="AS20" s="16"/>
      <c r="AT20" s="154"/>
      <c r="AU20" s="155"/>
    </row>
    <row r="21" spans="2:47" ht="18" customHeight="1" thickBot="1" x14ac:dyDescent="0.3">
      <c r="B21" s="273"/>
      <c r="C21" s="109"/>
      <c r="D21" s="264"/>
      <c r="E21" s="264"/>
      <c r="F21" s="232"/>
      <c r="G21" s="262"/>
      <c r="H21" s="263"/>
      <c r="I21" s="115">
        <f>(I20/J20)*100</f>
        <v>0</v>
      </c>
      <c r="J21" s="115"/>
      <c r="K21" s="115"/>
      <c r="L21" s="115">
        <f>(L20/M20)*100</f>
        <v>0.11261261261261261</v>
      </c>
      <c r="M21" s="115"/>
      <c r="N21" s="115"/>
      <c r="O21" s="115" t="e">
        <f>(O20/P20)*100</f>
        <v>#DIV/0!</v>
      </c>
      <c r="P21" s="115"/>
      <c r="Q21" s="115"/>
      <c r="R21" s="115" t="e">
        <f>(R20/S20)*100</f>
        <v>#DIV/0!</v>
      </c>
      <c r="S21" s="115"/>
      <c r="T21" s="115"/>
      <c r="U21" s="115" t="e">
        <f>(U20/V20)*100</f>
        <v>#DIV/0!</v>
      </c>
      <c r="V21" s="115"/>
      <c r="W21" s="115"/>
      <c r="X21" s="115" t="e">
        <f>(X20/Y20)*100</f>
        <v>#DIV/0!</v>
      </c>
      <c r="Y21" s="115"/>
      <c r="Z21" s="115"/>
      <c r="AA21" s="115" t="e">
        <f>(AA20/AB20)*100</f>
        <v>#DIV/0!</v>
      </c>
      <c r="AB21" s="115"/>
      <c r="AC21" s="115"/>
      <c r="AD21" s="115" t="e">
        <f>(AD20/AE20)*100</f>
        <v>#DIV/0!</v>
      </c>
      <c r="AE21" s="115"/>
      <c r="AF21" s="115"/>
      <c r="AG21" s="115" t="e">
        <f>(AG20/AH20)*100</f>
        <v>#DIV/0!</v>
      </c>
      <c r="AH21" s="115"/>
      <c r="AI21" s="115"/>
      <c r="AJ21" s="115" t="e">
        <f>(AJ20/AK20)*100</f>
        <v>#DIV/0!</v>
      </c>
      <c r="AK21" s="115"/>
      <c r="AL21" s="115"/>
      <c r="AM21" s="115" t="e">
        <f>(AM20/AN20)*100</f>
        <v>#DIV/0!</v>
      </c>
      <c r="AN21" s="115"/>
      <c r="AO21" s="115"/>
      <c r="AP21" s="115" t="e">
        <f>(AP20/AQ20)*100</f>
        <v>#DIV/0!</v>
      </c>
      <c r="AQ21" s="115"/>
      <c r="AR21" s="115"/>
      <c r="AS21" s="115" t="e">
        <f>(AS20/AT20)*100</f>
        <v>#DIV/0!</v>
      </c>
      <c r="AT21" s="115"/>
      <c r="AU21" s="115"/>
    </row>
    <row r="22" spans="2:47" ht="18" customHeight="1" x14ac:dyDescent="0.25">
      <c r="B22" s="273"/>
      <c r="C22" s="109">
        <v>8</v>
      </c>
      <c r="D22" s="103" t="s">
        <v>43</v>
      </c>
      <c r="E22" s="103" t="s">
        <v>44</v>
      </c>
      <c r="F22" s="242" t="s">
        <v>334</v>
      </c>
      <c r="G22" s="66" t="s">
        <v>292</v>
      </c>
      <c r="H22" s="214" t="s">
        <v>28</v>
      </c>
      <c r="I22" s="16">
        <v>13</v>
      </c>
      <c r="J22" s="154">
        <v>847</v>
      </c>
      <c r="K22" s="155"/>
      <c r="L22" s="16">
        <v>14</v>
      </c>
      <c r="M22" s="154">
        <v>888</v>
      </c>
      <c r="N22" s="155"/>
      <c r="O22" s="16"/>
      <c r="P22" s="154"/>
      <c r="Q22" s="155"/>
      <c r="R22" s="16"/>
      <c r="S22" s="154"/>
      <c r="T22" s="155"/>
      <c r="U22" s="16"/>
      <c r="V22" s="154"/>
      <c r="W22" s="155"/>
      <c r="X22" s="16"/>
      <c r="Y22" s="154"/>
      <c r="Z22" s="155"/>
      <c r="AA22" s="16"/>
      <c r="AB22" s="154"/>
      <c r="AC22" s="155"/>
      <c r="AD22" s="16"/>
      <c r="AE22" s="154"/>
      <c r="AF22" s="155"/>
      <c r="AG22" s="16"/>
      <c r="AH22" s="154"/>
      <c r="AI22" s="155"/>
      <c r="AJ22" s="16"/>
      <c r="AK22" s="154"/>
      <c r="AL22" s="155"/>
      <c r="AM22" s="16"/>
      <c r="AN22" s="154"/>
      <c r="AO22" s="155"/>
      <c r="AP22" s="16"/>
      <c r="AQ22" s="154"/>
      <c r="AR22" s="155"/>
      <c r="AS22" s="16"/>
      <c r="AT22" s="154"/>
      <c r="AU22" s="155"/>
    </row>
    <row r="23" spans="2:47" ht="18" customHeight="1" x14ac:dyDescent="0.25">
      <c r="B23" s="273"/>
      <c r="C23" s="109"/>
      <c r="D23" s="103"/>
      <c r="E23" s="103"/>
      <c r="F23" s="103"/>
      <c r="G23" s="66"/>
      <c r="H23" s="214"/>
      <c r="I23" s="115">
        <f>(I22/J22)*100</f>
        <v>1.5348288075560803</v>
      </c>
      <c r="J23" s="115"/>
      <c r="K23" s="115"/>
      <c r="L23" s="115">
        <f>(L22/M22)*100</f>
        <v>1.5765765765765765</v>
      </c>
      <c r="M23" s="115"/>
      <c r="N23" s="115"/>
      <c r="O23" s="115" t="e">
        <f>(O22/P22)*100</f>
        <v>#DIV/0!</v>
      </c>
      <c r="P23" s="115"/>
      <c r="Q23" s="115"/>
      <c r="R23" s="115" t="e">
        <f>(R22/S22)*100</f>
        <v>#DIV/0!</v>
      </c>
      <c r="S23" s="115"/>
      <c r="T23" s="115"/>
      <c r="U23" s="115" t="e">
        <f>(U22/V22)*100</f>
        <v>#DIV/0!</v>
      </c>
      <c r="V23" s="115"/>
      <c r="W23" s="115"/>
      <c r="X23" s="115" t="e">
        <f>(X22/Y22)*100</f>
        <v>#DIV/0!</v>
      </c>
      <c r="Y23" s="115"/>
      <c r="Z23" s="115"/>
      <c r="AA23" s="115" t="e">
        <f>(AA22/AB22)*100</f>
        <v>#DIV/0!</v>
      </c>
      <c r="AB23" s="115"/>
      <c r="AC23" s="115"/>
      <c r="AD23" s="115" t="e">
        <f>(AD22/AE22)*100</f>
        <v>#DIV/0!</v>
      </c>
      <c r="AE23" s="115"/>
      <c r="AF23" s="115"/>
      <c r="AG23" s="115" t="e">
        <f>(AG22/AH22)*100</f>
        <v>#DIV/0!</v>
      </c>
      <c r="AH23" s="115"/>
      <c r="AI23" s="115"/>
      <c r="AJ23" s="115" t="e">
        <f>(AJ22/AK22)*100</f>
        <v>#DIV/0!</v>
      </c>
      <c r="AK23" s="115"/>
      <c r="AL23" s="115"/>
      <c r="AM23" s="115" t="e">
        <f>(AM22/AN22)*100</f>
        <v>#DIV/0!</v>
      </c>
      <c r="AN23" s="115"/>
      <c r="AO23" s="115"/>
      <c r="AP23" s="115" t="e">
        <f>(AP22/AQ22)*100</f>
        <v>#DIV/0!</v>
      </c>
      <c r="AQ23" s="115"/>
      <c r="AR23" s="115"/>
      <c r="AS23" s="115" t="e">
        <f>(AS22/AT22)*100</f>
        <v>#DIV/0!</v>
      </c>
      <c r="AT23" s="115"/>
      <c r="AU23" s="115"/>
    </row>
    <row r="24" spans="2:47" ht="18" customHeight="1" x14ac:dyDescent="0.25">
      <c r="B24" s="273"/>
      <c r="C24" s="109">
        <v>9</v>
      </c>
      <c r="D24" s="264" t="s">
        <v>443</v>
      </c>
      <c r="E24" s="264" t="s">
        <v>444</v>
      </c>
      <c r="F24" s="97" t="s">
        <v>335</v>
      </c>
      <c r="G24" s="106"/>
      <c r="H24" s="263" t="s">
        <v>28</v>
      </c>
      <c r="I24" s="16">
        <v>0</v>
      </c>
      <c r="J24" s="154">
        <v>476</v>
      </c>
      <c r="K24" s="155"/>
      <c r="L24" s="16">
        <v>2</v>
      </c>
      <c r="M24" s="154">
        <v>537</v>
      </c>
      <c r="N24" s="155"/>
      <c r="O24" s="16"/>
      <c r="P24" s="154"/>
      <c r="Q24" s="155"/>
      <c r="R24" s="16"/>
      <c r="S24" s="154"/>
      <c r="T24" s="155"/>
      <c r="U24" s="16"/>
      <c r="V24" s="154"/>
      <c r="W24" s="155"/>
      <c r="X24" s="16"/>
      <c r="Y24" s="154"/>
      <c r="Z24" s="155"/>
      <c r="AA24" s="16"/>
      <c r="AB24" s="154"/>
      <c r="AC24" s="155"/>
      <c r="AD24" s="16"/>
      <c r="AE24" s="154"/>
      <c r="AF24" s="155"/>
      <c r="AG24" s="16"/>
      <c r="AH24" s="154"/>
      <c r="AI24" s="155"/>
      <c r="AJ24" s="16"/>
      <c r="AK24" s="154"/>
      <c r="AL24" s="155"/>
      <c r="AM24" s="16"/>
      <c r="AN24" s="154"/>
      <c r="AO24" s="155"/>
      <c r="AP24" s="16"/>
      <c r="AQ24" s="154"/>
      <c r="AR24" s="155"/>
      <c r="AS24" s="16"/>
      <c r="AT24" s="154"/>
      <c r="AU24" s="155"/>
    </row>
    <row r="25" spans="2:47" ht="18" customHeight="1" x14ac:dyDescent="0.25">
      <c r="B25" s="273"/>
      <c r="C25" s="109"/>
      <c r="D25" s="264"/>
      <c r="E25" s="264"/>
      <c r="F25" s="97"/>
      <c r="G25" s="106"/>
      <c r="H25" s="263"/>
      <c r="I25" s="115">
        <f>(I24/J24)*1000</f>
        <v>0</v>
      </c>
      <c r="J25" s="115"/>
      <c r="K25" s="115"/>
      <c r="L25" s="115">
        <f>(L24/M24)*1000</f>
        <v>3.7243947858472999</v>
      </c>
      <c r="M25" s="115"/>
      <c r="N25" s="115"/>
      <c r="O25" s="115" t="e">
        <f>(O24/P24)*1000</f>
        <v>#DIV/0!</v>
      </c>
      <c r="P25" s="115"/>
      <c r="Q25" s="115"/>
      <c r="R25" s="115" t="e">
        <f>(R24/S24)*1000</f>
        <v>#DIV/0!</v>
      </c>
      <c r="S25" s="115"/>
      <c r="T25" s="115"/>
      <c r="U25" s="115" t="e">
        <f>(U24/V24)*1000</f>
        <v>#DIV/0!</v>
      </c>
      <c r="V25" s="115"/>
      <c r="W25" s="115"/>
      <c r="X25" s="115" t="e">
        <f>(X24/Y24)*1000</f>
        <v>#DIV/0!</v>
      </c>
      <c r="Y25" s="115"/>
      <c r="Z25" s="115"/>
      <c r="AA25" s="115" t="e">
        <f>(AA24/AB24)*1000</f>
        <v>#DIV/0!</v>
      </c>
      <c r="AB25" s="115"/>
      <c r="AC25" s="115"/>
      <c r="AD25" s="115" t="e">
        <f>(AD24/AE24)*1000</f>
        <v>#DIV/0!</v>
      </c>
      <c r="AE25" s="115"/>
      <c r="AF25" s="115"/>
      <c r="AG25" s="115" t="e">
        <f>(AG24/AH24)*1000</f>
        <v>#DIV/0!</v>
      </c>
      <c r="AH25" s="115"/>
      <c r="AI25" s="115"/>
      <c r="AJ25" s="115" t="e">
        <f>(AJ24/AK24)*1000</f>
        <v>#DIV/0!</v>
      </c>
      <c r="AK25" s="115"/>
      <c r="AL25" s="115"/>
      <c r="AM25" s="115" t="e">
        <f>(AM24/AN24)*1000</f>
        <v>#DIV/0!</v>
      </c>
      <c r="AN25" s="115"/>
      <c r="AO25" s="115"/>
      <c r="AP25" s="115" t="e">
        <f>(AP24/AQ24)*1000</f>
        <v>#DIV/0!</v>
      </c>
      <c r="AQ25" s="115"/>
      <c r="AR25" s="115"/>
      <c r="AS25" s="115" t="e">
        <f>(AS24/AT24)*1000</f>
        <v>#DIV/0!</v>
      </c>
      <c r="AT25" s="115"/>
      <c r="AU25" s="115"/>
    </row>
    <row r="26" spans="2:47" ht="18" customHeight="1" x14ac:dyDescent="0.25">
      <c r="B26" s="273"/>
      <c r="C26" s="109">
        <v>10</v>
      </c>
      <c r="D26" s="264" t="s">
        <v>437</v>
      </c>
      <c r="E26" s="264" t="s">
        <v>438</v>
      </c>
      <c r="F26" s="230" t="s">
        <v>336</v>
      </c>
      <c r="G26" s="106"/>
      <c r="H26" s="263" t="s">
        <v>28</v>
      </c>
      <c r="I26" s="16">
        <v>1</v>
      </c>
      <c r="J26" s="154">
        <v>194</v>
      </c>
      <c r="K26" s="155"/>
      <c r="L26" s="16">
        <v>2</v>
      </c>
      <c r="M26" s="154">
        <v>726</v>
      </c>
      <c r="N26" s="155"/>
      <c r="O26" s="16"/>
      <c r="P26" s="154"/>
      <c r="Q26" s="155"/>
      <c r="R26" s="16"/>
      <c r="S26" s="154"/>
      <c r="T26" s="155"/>
      <c r="U26" s="16"/>
      <c r="V26" s="154"/>
      <c r="W26" s="155"/>
      <c r="X26" s="16"/>
      <c r="Y26" s="154"/>
      <c r="Z26" s="155"/>
      <c r="AA26" s="16"/>
      <c r="AB26" s="154"/>
      <c r="AC26" s="155"/>
      <c r="AD26" s="16"/>
      <c r="AE26" s="154"/>
      <c r="AF26" s="155"/>
      <c r="AG26" s="16"/>
      <c r="AH26" s="154"/>
      <c r="AI26" s="155"/>
      <c r="AJ26" s="16"/>
      <c r="AK26" s="154"/>
      <c r="AL26" s="155"/>
      <c r="AM26" s="16"/>
      <c r="AN26" s="154"/>
      <c r="AO26" s="155"/>
      <c r="AP26" s="16"/>
      <c r="AQ26" s="154"/>
      <c r="AR26" s="155"/>
      <c r="AS26" s="16"/>
      <c r="AT26" s="154"/>
      <c r="AU26" s="155"/>
    </row>
    <row r="27" spans="2:47" ht="18" customHeight="1" x14ac:dyDescent="0.25">
      <c r="B27" s="273"/>
      <c r="C27" s="109"/>
      <c r="D27" s="264"/>
      <c r="E27" s="264"/>
      <c r="F27" s="230"/>
      <c r="G27" s="106"/>
      <c r="H27" s="263"/>
      <c r="I27" s="115">
        <f>(I26/J26)*1000</f>
        <v>5.1546391752577323</v>
      </c>
      <c r="J27" s="115"/>
      <c r="K27" s="115"/>
      <c r="L27" s="115">
        <f>(L26/M26)*1000</f>
        <v>2.7548209366391188</v>
      </c>
      <c r="M27" s="115"/>
      <c r="N27" s="115"/>
      <c r="O27" s="115" t="e">
        <f>(O26/P26)*1000</f>
        <v>#DIV/0!</v>
      </c>
      <c r="P27" s="115"/>
      <c r="Q27" s="115"/>
      <c r="R27" s="115" t="e">
        <f>(R26/S26)*1000</f>
        <v>#DIV/0!</v>
      </c>
      <c r="S27" s="115"/>
      <c r="T27" s="115"/>
      <c r="U27" s="115" t="e">
        <f>(U26/V26)*1000</f>
        <v>#DIV/0!</v>
      </c>
      <c r="V27" s="115"/>
      <c r="W27" s="115"/>
      <c r="X27" s="115" t="e">
        <f>(X26/Y26)*1000</f>
        <v>#DIV/0!</v>
      </c>
      <c r="Y27" s="115"/>
      <c r="Z27" s="115"/>
      <c r="AA27" s="115" t="e">
        <f>(AA26/AB26)*1000</f>
        <v>#DIV/0!</v>
      </c>
      <c r="AB27" s="115"/>
      <c r="AC27" s="115"/>
      <c r="AD27" s="115" t="e">
        <f>(AD26/AE26)*1000</f>
        <v>#DIV/0!</v>
      </c>
      <c r="AE27" s="115"/>
      <c r="AF27" s="115"/>
      <c r="AG27" s="115" t="e">
        <f>(AG26/AH26)*1000</f>
        <v>#DIV/0!</v>
      </c>
      <c r="AH27" s="115"/>
      <c r="AI27" s="115"/>
      <c r="AJ27" s="115" t="e">
        <f>(AJ26/AK26)*1000</f>
        <v>#DIV/0!</v>
      </c>
      <c r="AK27" s="115"/>
      <c r="AL27" s="115"/>
      <c r="AM27" s="115" t="e">
        <f>(AM26/AN26)*1000</f>
        <v>#DIV/0!</v>
      </c>
      <c r="AN27" s="115"/>
      <c r="AO27" s="115"/>
      <c r="AP27" s="115" t="e">
        <f>(AP26/AQ26)*1000</f>
        <v>#DIV/0!</v>
      </c>
      <c r="AQ27" s="115"/>
      <c r="AR27" s="115"/>
      <c r="AS27" s="115" t="e">
        <f>(AS26/AT26)*1000</f>
        <v>#DIV/0!</v>
      </c>
      <c r="AT27" s="115"/>
      <c r="AU27" s="115"/>
    </row>
    <row r="28" spans="2:47" ht="18" customHeight="1" x14ac:dyDescent="0.25">
      <c r="B28" s="273"/>
      <c r="C28" s="109">
        <v>11</v>
      </c>
      <c r="D28" s="264" t="s">
        <v>293</v>
      </c>
      <c r="E28" s="264" t="s">
        <v>291</v>
      </c>
      <c r="F28" s="103" t="s">
        <v>337</v>
      </c>
      <c r="G28" s="262" t="s">
        <v>48</v>
      </c>
      <c r="H28" s="263" t="s">
        <v>28</v>
      </c>
      <c r="I28" s="16">
        <v>0</v>
      </c>
      <c r="J28" s="154">
        <v>847</v>
      </c>
      <c r="K28" s="155"/>
      <c r="L28" s="16">
        <v>0</v>
      </c>
      <c r="M28" s="154">
        <v>888</v>
      </c>
      <c r="N28" s="155"/>
      <c r="O28" s="16"/>
      <c r="P28" s="154"/>
      <c r="Q28" s="155"/>
      <c r="R28" s="16"/>
      <c r="S28" s="154"/>
      <c r="T28" s="155"/>
      <c r="U28" s="16"/>
      <c r="V28" s="154"/>
      <c r="W28" s="155"/>
      <c r="X28" s="16"/>
      <c r="Y28" s="154"/>
      <c r="Z28" s="155"/>
      <c r="AA28" s="16"/>
      <c r="AB28" s="154"/>
      <c r="AC28" s="155"/>
      <c r="AD28" s="16"/>
      <c r="AE28" s="154"/>
      <c r="AF28" s="155"/>
      <c r="AG28" s="16"/>
      <c r="AH28" s="154"/>
      <c r="AI28" s="155"/>
      <c r="AJ28" s="16"/>
      <c r="AK28" s="154"/>
      <c r="AL28" s="155"/>
      <c r="AM28" s="16"/>
      <c r="AN28" s="154"/>
      <c r="AO28" s="155"/>
      <c r="AP28" s="16"/>
      <c r="AQ28" s="154"/>
      <c r="AR28" s="155"/>
      <c r="AS28" s="16"/>
      <c r="AT28" s="154"/>
      <c r="AU28" s="155"/>
    </row>
    <row r="29" spans="2:47" ht="18" customHeight="1" x14ac:dyDescent="0.25">
      <c r="B29" s="273"/>
      <c r="C29" s="109"/>
      <c r="D29" s="264"/>
      <c r="E29" s="264"/>
      <c r="F29" s="103"/>
      <c r="G29" s="262"/>
      <c r="H29" s="263"/>
      <c r="I29" s="115">
        <f>(I28/J28)*100</f>
        <v>0</v>
      </c>
      <c r="J29" s="115"/>
      <c r="K29" s="115"/>
      <c r="L29" s="115">
        <f>(L28/M28)*100</f>
        <v>0</v>
      </c>
      <c r="M29" s="115"/>
      <c r="N29" s="115"/>
      <c r="O29" s="115" t="e">
        <f>(O28/P28)*100</f>
        <v>#DIV/0!</v>
      </c>
      <c r="P29" s="115"/>
      <c r="Q29" s="115"/>
      <c r="R29" s="115" t="e">
        <f>(R28/S28)*100</f>
        <v>#DIV/0!</v>
      </c>
      <c r="S29" s="115"/>
      <c r="T29" s="115"/>
      <c r="U29" s="115" t="e">
        <f>(U28/V28)*100</f>
        <v>#DIV/0!</v>
      </c>
      <c r="V29" s="115"/>
      <c r="W29" s="115"/>
      <c r="X29" s="115" t="e">
        <f>(X28/Y28)*100</f>
        <v>#DIV/0!</v>
      </c>
      <c r="Y29" s="115"/>
      <c r="Z29" s="115"/>
      <c r="AA29" s="115" t="e">
        <f>(AA28/AB28)*100</f>
        <v>#DIV/0!</v>
      </c>
      <c r="AB29" s="115"/>
      <c r="AC29" s="115"/>
      <c r="AD29" s="115" t="e">
        <f>(AD28/AE28)*100</f>
        <v>#DIV/0!</v>
      </c>
      <c r="AE29" s="115"/>
      <c r="AF29" s="115"/>
      <c r="AG29" s="115" t="e">
        <f>(AG28/AH28)*100</f>
        <v>#DIV/0!</v>
      </c>
      <c r="AH29" s="115"/>
      <c r="AI29" s="115"/>
      <c r="AJ29" s="115" t="e">
        <f>(AJ28/AK28)*100</f>
        <v>#DIV/0!</v>
      </c>
      <c r="AK29" s="115"/>
      <c r="AL29" s="115"/>
      <c r="AM29" s="115" t="e">
        <f>(AM28/AN28)*100</f>
        <v>#DIV/0!</v>
      </c>
      <c r="AN29" s="115"/>
      <c r="AO29" s="115"/>
      <c r="AP29" s="115" t="e">
        <f>(AP28/AQ28)*100</f>
        <v>#DIV/0!</v>
      </c>
      <c r="AQ29" s="115"/>
      <c r="AR29" s="115"/>
      <c r="AS29" s="115" t="e">
        <f>(AS28/AT28)*100</f>
        <v>#DIV/0!</v>
      </c>
      <c r="AT29" s="115"/>
      <c r="AU29" s="115"/>
    </row>
    <row r="30" spans="2:47" ht="18" customHeight="1" x14ac:dyDescent="0.25">
      <c r="B30" s="273"/>
      <c r="C30" s="109">
        <v>12</v>
      </c>
      <c r="D30" s="264" t="s">
        <v>294</v>
      </c>
      <c r="E30" s="265" t="s">
        <v>325</v>
      </c>
      <c r="F30" s="103" t="s">
        <v>340</v>
      </c>
      <c r="G30" s="267">
        <v>0.95</v>
      </c>
      <c r="H30" s="263" t="s">
        <v>28</v>
      </c>
      <c r="I30" s="16">
        <v>0</v>
      </c>
      <c r="J30" s="154">
        <v>847</v>
      </c>
      <c r="K30" s="155"/>
      <c r="L30" s="16">
        <v>0</v>
      </c>
      <c r="M30" s="154">
        <v>888</v>
      </c>
      <c r="N30" s="155"/>
      <c r="O30" s="16"/>
      <c r="P30" s="154"/>
      <c r="Q30" s="155"/>
      <c r="R30" s="16"/>
      <c r="S30" s="154"/>
      <c r="T30" s="155"/>
      <c r="U30" s="16"/>
      <c r="V30" s="154"/>
      <c r="W30" s="155"/>
      <c r="X30" s="16"/>
      <c r="Y30" s="154"/>
      <c r="Z30" s="155"/>
      <c r="AA30" s="16"/>
      <c r="AB30" s="154"/>
      <c r="AC30" s="155"/>
      <c r="AD30" s="16"/>
      <c r="AE30" s="154"/>
      <c r="AF30" s="155"/>
      <c r="AG30" s="16"/>
      <c r="AH30" s="154"/>
      <c r="AI30" s="155"/>
      <c r="AJ30" s="16"/>
      <c r="AK30" s="154"/>
      <c r="AL30" s="155"/>
      <c r="AM30" s="16"/>
      <c r="AN30" s="154"/>
      <c r="AO30" s="155"/>
      <c r="AP30" s="16"/>
      <c r="AQ30" s="154"/>
      <c r="AR30" s="155"/>
      <c r="AS30" s="16"/>
      <c r="AT30" s="154"/>
      <c r="AU30" s="155"/>
    </row>
    <row r="31" spans="2:47" ht="18" customHeight="1" x14ac:dyDescent="0.25">
      <c r="B31" s="273"/>
      <c r="C31" s="109"/>
      <c r="D31" s="264"/>
      <c r="E31" s="266"/>
      <c r="F31" s="103"/>
      <c r="G31" s="268"/>
      <c r="H31" s="263"/>
      <c r="I31" s="115">
        <f>(I30/J30)*100</f>
        <v>0</v>
      </c>
      <c r="J31" s="115"/>
      <c r="K31" s="115"/>
      <c r="L31" s="115">
        <f>(L30/M30)*100</f>
        <v>0</v>
      </c>
      <c r="M31" s="115"/>
      <c r="N31" s="115"/>
      <c r="O31" s="115" t="e">
        <f>(O30/P30)*100</f>
        <v>#DIV/0!</v>
      </c>
      <c r="P31" s="115"/>
      <c r="Q31" s="115"/>
      <c r="R31" s="115" t="e">
        <f>(R30/S30)*100</f>
        <v>#DIV/0!</v>
      </c>
      <c r="S31" s="115"/>
      <c r="T31" s="115"/>
      <c r="U31" s="115" t="e">
        <f>(U30/V30)*100</f>
        <v>#DIV/0!</v>
      </c>
      <c r="V31" s="115"/>
      <c r="W31" s="115"/>
      <c r="X31" s="115" t="e">
        <f>(X30/Y30)*100</f>
        <v>#DIV/0!</v>
      </c>
      <c r="Y31" s="115"/>
      <c r="Z31" s="115"/>
      <c r="AA31" s="115" t="e">
        <f>(AA30/AB30)*100</f>
        <v>#DIV/0!</v>
      </c>
      <c r="AB31" s="115"/>
      <c r="AC31" s="115"/>
      <c r="AD31" s="115" t="e">
        <f>(AD30/AE30)*100</f>
        <v>#DIV/0!</v>
      </c>
      <c r="AE31" s="115"/>
      <c r="AF31" s="115"/>
      <c r="AG31" s="115" t="e">
        <f>(AG30/AH30)*100</f>
        <v>#DIV/0!</v>
      </c>
      <c r="AH31" s="115"/>
      <c r="AI31" s="115"/>
      <c r="AJ31" s="115" t="e">
        <f>(AJ30/AK30)*100</f>
        <v>#DIV/0!</v>
      </c>
      <c r="AK31" s="115"/>
      <c r="AL31" s="115"/>
      <c r="AM31" s="115" t="e">
        <f>(AM30/AN30)*100</f>
        <v>#DIV/0!</v>
      </c>
      <c r="AN31" s="115"/>
      <c r="AO31" s="115"/>
      <c r="AP31" s="115" t="e">
        <f>(AP30/AQ30)*100</f>
        <v>#DIV/0!</v>
      </c>
      <c r="AQ31" s="115"/>
      <c r="AR31" s="115"/>
      <c r="AS31" s="115" t="e">
        <f>(AS30/AT30)*100</f>
        <v>#DIV/0!</v>
      </c>
      <c r="AT31" s="115"/>
      <c r="AU31" s="115"/>
    </row>
    <row r="32" spans="2:47" ht="18" customHeight="1" x14ac:dyDescent="0.25">
      <c r="B32" s="273"/>
      <c r="C32" s="109">
        <v>13</v>
      </c>
      <c r="D32" s="260" t="s">
        <v>297</v>
      </c>
      <c r="E32" s="260" t="s">
        <v>295</v>
      </c>
      <c r="F32" s="103" t="s">
        <v>409</v>
      </c>
      <c r="G32" s="262" t="s">
        <v>296</v>
      </c>
      <c r="H32" s="263" t="s">
        <v>28</v>
      </c>
      <c r="I32" s="16">
        <v>0</v>
      </c>
      <c r="J32" s="154">
        <v>0</v>
      </c>
      <c r="K32" s="155"/>
      <c r="L32" s="16">
        <v>0</v>
      </c>
      <c r="M32" s="154">
        <v>0</v>
      </c>
      <c r="N32" s="155"/>
      <c r="O32" s="16"/>
      <c r="P32" s="154"/>
      <c r="Q32" s="155"/>
      <c r="R32" s="16"/>
      <c r="S32" s="154"/>
      <c r="T32" s="155"/>
      <c r="U32" s="16"/>
      <c r="V32" s="154"/>
      <c r="W32" s="155"/>
      <c r="X32" s="16"/>
      <c r="Y32" s="154"/>
      <c r="Z32" s="155"/>
      <c r="AA32" s="16"/>
      <c r="AB32" s="154"/>
      <c r="AC32" s="155"/>
      <c r="AD32" s="16"/>
      <c r="AE32" s="154"/>
      <c r="AF32" s="155"/>
      <c r="AG32" s="16"/>
      <c r="AH32" s="154"/>
      <c r="AI32" s="155"/>
      <c r="AJ32" s="16"/>
      <c r="AK32" s="154"/>
      <c r="AL32" s="155"/>
      <c r="AM32" s="16"/>
      <c r="AN32" s="154"/>
      <c r="AO32" s="155"/>
      <c r="AP32" s="16"/>
      <c r="AQ32" s="154"/>
      <c r="AR32" s="155"/>
      <c r="AS32" s="16"/>
      <c r="AT32" s="154"/>
      <c r="AU32" s="155"/>
    </row>
    <row r="33" spans="2:47" ht="18" customHeight="1" x14ac:dyDescent="0.25">
      <c r="B33" s="273"/>
      <c r="C33" s="109"/>
      <c r="D33" s="261"/>
      <c r="E33" s="261"/>
      <c r="F33" s="103"/>
      <c r="G33" s="262"/>
      <c r="H33" s="263"/>
      <c r="I33" s="115" t="e">
        <f>(I32/J32)*100</f>
        <v>#DIV/0!</v>
      </c>
      <c r="J33" s="115"/>
      <c r="K33" s="115"/>
      <c r="L33" s="115" t="e">
        <f>(L32/M32)*100</f>
        <v>#DIV/0!</v>
      </c>
      <c r="M33" s="115"/>
      <c r="N33" s="115"/>
      <c r="O33" s="115" t="e">
        <f>(O32/P32)*100</f>
        <v>#DIV/0!</v>
      </c>
      <c r="P33" s="115"/>
      <c r="Q33" s="115"/>
      <c r="R33" s="115" t="e">
        <f>(R32/S32)*100</f>
        <v>#DIV/0!</v>
      </c>
      <c r="S33" s="115"/>
      <c r="T33" s="115"/>
      <c r="U33" s="115" t="e">
        <f>(U32/V32)*100</f>
        <v>#DIV/0!</v>
      </c>
      <c r="V33" s="115"/>
      <c r="W33" s="115"/>
      <c r="X33" s="115" t="e">
        <f>(X32/Y32)*100</f>
        <v>#DIV/0!</v>
      </c>
      <c r="Y33" s="115"/>
      <c r="Z33" s="115"/>
      <c r="AA33" s="115" t="e">
        <f>(AA32/AB32)*100</f>
        <v>#DIV/0!</v>
      </c>
      <c r="AB33" s="115"/>
      <c r="AC33" s="115"/>
      <c r="AD33" s="115" t="e">
        <f>(AD32/AE32)*100</f>
        <v>#DIV/0!</v>
      </c>
      <c r="AE33" s="115"/>
      <c r="AF33" s="115"/>
      <c r="AG33" s="115" t="e">
        <f>(AG32/AH32)*100</f>
        <v>#DIV/0!</v>
      </c>
      <c r="AH33" s="115"/>
      <c r="AI33" s="115"/>
      <c r="AJ33" s="115" t="e">
        <f>(AJ32/AK32)*100</f>
        <v>#DIV/0!</v>
      </c>
      <c r="AK33" s="115"/>
      <c r="AL33" s="115"/>
      <c r="AM33" s="115" t="e">
        <f>(AM32/AN32)*100</f>
        <v>#DIV/0!</v>
      </c>
      <c r="AN33" s="115"/>
      <c r="AO33" s="115"/>
      <c r="AP33" s="115" t="e">
        <f>(AP32/AQ32)*100</f>
        <v>#DIV/0!</v>
      </c>
      <c r="AQ33" s="115"/>
      <c r="AR33" s="115"/>
      <c r="AS33" s="115" t="e">
        <f>(AS32/AT32)*100</f>
        <v>#DIV/0!</v>
      </c>
      <c r="AT33" s="115"/>
      <c r="AU33" s="115"/>
    </row>
    <row r="34" spans="2:47" ht="18" customHeight="1" x14ac:dyDescent="0.25">
      <c r="B34" s="273"/>
      <c r="C34" s="109">
        <v>14</v>
      </c>
      <c r="D34" s="97" t="s">
        <v>53</v>
      </c>
      <c r="E34" s="97" t="s">
        <v>54</v>
      </c>
      <c r="F34" s="230" t="s">
        <v>338</v>
      </c>
      <c r="G34" s="77" t="s">
        <v>55</v>
      </c>
      <c r="H34" s="183" t="s">
        <v>28</v>
      </c>
      <c r="I34" s="16">
        <v>0</v>
      </c>
      <c r="J34" s="154">
        <v>0</v>
      </c>
      <c r="K34" s="155"/>
      <c r="L34" s="16">
        <v>0</v>
      </c>
      <c r="M34" s="154">
        <v>0</v>
      </c>
      <c r="N34" s="155"/>
      <c r="O34" s="16"/>
      <c r="P34" s="154"/>
      <c r="Q34" s="155"/>
      <c r="R34" s="16"/>
      <c r="S34" s="154"/>
      <c r="T34" s="155"/>
      <c r="U34" s="16"/>
      <c r="V34" s="154"/>
      <c r="W34" s="155"/>
      <c r="X34" s="16"/>
      <c r="Y34" s="154"/>
      <c r="Z34" s="155"/>
      <c r="AA34" s="16"/>
      <c r="AB34" s="154"/>
      <c r="AC34" s="155"/>
      <c r="AD34" s="16"/>
      <c r="AE34" s="154"/>
      <c r="AF34" s="155"/>
      <c r="AG34" s="16"/>
      <c r="AH34" s="154"/>
      <c r="AI34" s="155"/>
      <c r="AJ34" s="16"/>
      <c r="AK34" s="154"/>
      <c r="AL34" s="155"/>
      <c r="AM34" s="16"/>
      <c r="AN34" s="154"/>
      <c r="AO34" s="155"/>
      <c r="AP34" s="16"/>
      <c r="AQ34" s="154"/>
      <c r="AR34" s="155"/>
      <c r="AS34" s="16"/>
      <c r="AT34" s="154"/>
      <c r="AU34" s="155"/>
    </row>
    <row r="35" spans="2:47" ht="18" customHeight="1" x14ac:dyDescent="0.25">
      <c r="B35" s="274"/>
      <c r="C35" s="109"/>
      <c r="D35" s="256"/>
      <c r="E35" s="256"/>
      <c r="F35" s="257"/>
      <c r="G35" s="258"/>
      <c r="H35" s="259"/>
      <c r="I35" s="115" t="e">
        <f>(I34/J34)*100</f>
        <v>#DIV/0!</v>
      </c>
      <c r="J35" s="115"/>
      <c r="K35" s="115"/>
      <c r="L35" s="115" t="e">
        <f>(L34/M34)*100</f>
        <v>#DIV/0!</v>
      </c>
      <c r="M35" s="115"/>
      <c r="N35" s="115"/>
      <c r="O35" s="115" t="e">
        <f>(O34/P34)*100</f>
        <v>#DIV/0!</v>
      </c>
      <c r="P35" s="115"/>
      <c r="Q35" s="115"/>
      <c r="R35" s="115" t="e">
        <f>(R34/S34)*100</f>
        <v>#DIV/0!</v>
      </c>
      <c r="S35" s="115"/>
      <c r="T35" s="115"/>
      <c r="U35" s="115" t="e">
        <f>(U34/V34)*100</f>
        <v>#DIV/0!</v>
      </c>
      <c r="V35" s="115"/>
      <c r="W35" s="115"/>
      <c r="X35" s="115" t="e">
        <f>(X34/Y34)*100</f>
        <v>#DIV/0!</v>
      </c>
      <c r="Y35" s="115"/>
      <c r="Z35" s="115"/>
      <c r="AA35" s="115" t="e">
        <f>(AA34/AB34)*100</f>
        <v>#DIV/0!</v>
      </c>
      <c r="AB35" s="115"/>
      <c r="AC35" s="115"/>
      <c r="AD35" s="115" t="e">
        <f>(AD34/AE34)*100</f>
        <v>#DIV/0!</v>
      </c>
      <c r="AE35" s="115"/>
      <c r="AF35" s="115"/>
      <c r="AG35" s="115" t="e">
        <f>(AG34/AH34)*100</f>
        <v>#DIV/0!</v>
      </c>
      <c r="AH35" s="115"/>
      <c r="AI35" s="115"/>
      <c r="AJ35" s="115" t="e">
        <f>(AJ34/AK34)*100</f>
        <v>#DIV/0!</v>
      </c>
      <c r="AK35" s="115"/>
      <c r="AL35" s="115"/>
      <c r="AM35" s="115" t="e">
        <f>(AM34/AN34)*100</f>
        <v>#DIV/0!</v>
      </c>
      <c r="AN35" s="115"/>
      <c r="AO35" s="115"/>
      <c r="AP35" s="115" t="e">
        <f>(AP34/AQ34)*100</f>
        <v>#DIV/0!</v>
      </c>
      <c r="AQ35" s="115"/>
      <c r="AR35" s="115"/>
      <c r="AS35" s="115" t="e">
        <f>(AS34/AT34)*100</f>
        <v>#DIV/0!</v>
      </c>
      <c r="AT35" s="115"/>
      <c r="AU35" s="115"/>
    </row>
    <row r="36" spans="2:47" ht="18" customHeight="1" x14ac:dyDescent="0.25">
      <c r="B36" s="255" t="s">
        <v>56</v>
      </c>
      <c r="C36" s="184">
        <v>15</v>
      </c>
      <c r="D36" s="250" t="s">
        <v>57</v>
      </c>
      <c r="E36" s="250" t="s">
        <v>58</v>
      </c>
      <c r="F36" s="97" t="s">
        <v>341</v>
      </c>
      <c r="G36" s="211">
        <v>0.85</v>
      </c>
      <c r="H36" s="253" t="s">
        <v>38</v>
      </c>
      <c r="I36" s="16">
        <v>155</v>
      </c>
      <c r="J36" s="154">
        <v>161</v>
      </c>
      <c r="K36" s="155"/>
      <c r="L36" s="16">
        <v>255</v>
      </c>
      <c r="M36" s="154">
        <v>271</v>
      </c>
      <c r="N36" s="155"/>
      <c r="O36" s="16"/>
      <c r="P36" s="154"/>
      <c r="Q36" s="155"/>
      <c r="R36" s="16"/>
      <c r="S36" s="154"/>
      <c r="T36" s="155"/>
      <c r="U36" s="16"/>
      <c r="V36" s="154"/>
      <c r="W36" s="155"/>
      <c r="X36" s="16"/>
      <c r="Y36" s="154"/>
      <c r="Z36" s="155"/>
      <c r="AA36" s="16"/>
      <c r="AB36" s="154"/>
      <c r="AC36" s="155"/>
      <c r="AD36" s="16"/>
      <c r="AE36" s="154"/>
      <c r="AF36" s="155"/>
      <c r="AG36" s="16"/>
      <c r="AH36" s="154"/>
      <c r="AI36" s="155"/>
      <c r="AJ36" s="16"/>
      <c r="AK36" s="154"/>
      <c r="AL36" s="155"/>
      <c r="AM36" s="16"/>
      <c r="AN36" s="154"/>
      <c r="AO36" s="155"/>
      <c r="AP36" s="16"/>
      <c r="AQ36" s="154"/>
      <c r="AR36" s="155"/>
      <c r="AS36" s="16"/>
      <c r="AT36" s="154"/>
      <c r="AU36" s="155"/>
    </row>
    <row r="37" spans="2:47" ht="18" customHeight="1" x14ac:dyDescent="0.25">
      <c r="B37" s="255"/>
      <c r="C37" s="185"/>
      <c r="D37" s="251"/>
      <c r="E37" s="251"/>
      <c r="F37" s="97"/>
      <c r="G37" s="252"/>
      <c r="H37" s="254"/>
      <c r="I37" s="115">
        <f>(I36/J36)*100</f>
        <v>96.273291925465841</v>
      </c>
      <c r="J37" s="115"/>
      <c r="K37" s="115"/>
      <c r="L37" s="115">
        <f>(L36/M36)*100</f>
        <v>94.095940959409603</v>
      </c>
      <c r="M37" s="115"/>
      <c r="N37" s="115"/>
      <c r="O37" s="115" t="e">
        <f>(O36/P36)*100</f>
        <v>#DIV/0!</v>
      </c>
      <c r="P37" s="115"/>
      <c r="Q37" s="115"/>
      <c r="R37" s="115" t="e">
        <f>(R36/S36)*100</f>
        <v>#DIV/0!</v>
      </c>
      <c r="S37" s="115"/>
      <c r="T37" s="115"/>
      <c r="U37" s="115" t="e">
        <f>(U36/V36)*100</f>
        <v>#DIV/0!</v>
      </c>
      <c r="V37" s="115"/>
      <c r="W37" s="115"/>
      <c r="X37" s="115" t="e">
        <f>(X36/Y36)*100</f>
        <v>#DIV/0!</v>
      </c>
      <c r="Y37" s="115"/>
      <c r="Z37" s="115"/>
      <c r="AA37" s="115" t="e">
        <f>(AA36/AB36)*100</f>
        <v>#DIV/0!</v>
      </c>
      <c r="AB37" s="115"/>
      <c r="AC37" s="115"/>
      <c r="AD37" s="115" t="e">
        <f>(AD36/AE36)*100</f>
        <v>#DIV/0!</v>
      </c>
      <c r="AE37" s="115"/>
      <c r="AF37" s="115"/>
      <c r="AG37" s="115" t="e">
        <f>(AG36/AH36)*100</f>
        <v>#DIV/0!</v>
      </c>
      <c r="AH37" s="115"/>
      <c r="AI37" s="115"/>
      <c r="AJ37" s="115" t="e">
        <f>(AJ36/AK36)*100</f>
        <v>#DIV/0!</v>
      </c>
      <c r="AK37" s="115"/>
      <c r="AL37" s="115"/>
      <c r="AM37" s="115" t="e">
        <f>(AM36/AN36)*100</f>
        <v>#DIV/0!</v>
      </c>
      <c r="AN37" s="115"/>
      <c r="AO37" s="115"/>
      <c r="AP37" s="115" t="e">
        <f>(AP36/AQ36)*100</f>
        <v>#DIV/0!</v>
      </c>
      <c r="AQ37" s="115"/>
      <c r="AR37" s="115"/>
      <c r="AS37" s="115" t="e">
        <f>(AS36/AT36)*100</f>
        <v>#DIV/0!</v>
      </c>
      <c r="AT37" s="115"/>
      <c r="AU37" s="115"/>
    </row>
    <row r="38" spans="2:47" ht="18" customHeight="1" x14ac:dyDescent="0.25">
      <c r="B38" s="255"/>
      <c r="C38" s="184">
        <v>16</v>
      </c>
      <c r="D38" s="250" t="s">
        <v>420</v>
      </c>
      <c r="E38" s="250" t="s">
        <v>419</v>
      </c>
      <c r="F38" s="97"/>
      <c r="G38" s="211">
        <v>0.1</v>
      </c>
      <c r="H38" s="253" t="s">
        <v>38</v>
      </c>
      <c r="I38" s="16">
        <v>6</v>
      </c>
      <c r="J38" s="154">
        <v>847</v>
      </c>
      <c r="K38" s="155"/>
      <c r="L38" s="16">
        <v>16</v>
      </c>
      <c r="M38" s="154">
        <v>888</v>
      </c>
      <c r="N38" s="155"/>
      <c r="O38" s="16"/>
      <c r="P38" s="154"/>
      <c r="Q38" s="155"/>
      <c r="R38" s="16"/>
      <c r="S38" s="154"/>
      <c r="T38" s="155"/>
      <c r="U38" s="16"/>
      <c r="V38" s="154"/>
      <c r="W38" s="155"/>
      <c r="X38" s="16"/>
      <c r="Y38" s="154"/>
      <c r="Z38" s="155"/>
      <c r="AA38" s="16"/>
      <c r="AB38" s="154"/>
      <c r="AC38" s="155"/>
      <c r="AD38" s="16"/>
      <c r="AE38" s="154"/>
      <c r="AF38" s="155"/>
      <c r="AG38" s="16"/>
      <c r="AH38" s="154"/>
      <c r="AI38" s="155"/>
      <c r="AJ38" s="16"/>
      <c r="AK38" s="154"/>
      <c r="AL38" s="155"/>
      <c r="AM38" s="16"/>
      <c r="AN38" s="154"/>
      <c r="AO38" s="155"/>
      <c r="AP38" s="16"/>
      <c r="AQ38" s="154"/>
      <c r="AR38" s="155"/>
      <c r="AS38" s="16"/>
      <c r="AT38" s="154"/>
      <c r="AU38" s="155"/>
    </row>
    <row r="39" spans="2:47" ht="18" customHeight="1" x14ac:dyDescent="0.25">
      <c r="B39" s="255"/>
      <c r="C39" s="185"/>
      <c r="D39" s="251"/>
      <c r="E39" s="251"/>
      <c r="F39" s="97"/>
      <c r="G39" s="252"/>
      <c r="H39" s="254"/>
      <c r="I39" s="115">
        <f>(I38/J38)*100</f>
        <v>0.70838252656434475</v>
      </c>
      <c r="J39" s="115"/>
      <c r="K39" s="115"/>
      <c r="L39" s="115">
        <f>(L38/M38)*100</f>
        <v>1.8018018018018018</v>
      </c>
      <c r="M39" s="115"/>
      <c r="N39" s="115"/>
      <c r="O39" s="115" t="e">
        <f>(O38/P38)*100</f>
        <v>#DIV/0!</v>
      </c>
      <c r="P39" s="115"/>
      <c r="Q39" s="115"/>
      <c r="R39" s="115" t="e">
        <f>(R38/S38)*100</f>
        <v>#DIV/0!</v>
      </c>
      <c r="S39" s="115"/>
      <c r="T39" s="115"/>
      <c r="U39" s="115" t="e">
        <f>(U38/V38)*100</f>
        <v>#DIV/0!</v>
      </c>
      <c r="V39" s="115"/>
      <c r="W39" s="115"/>
      <c r="X39" s="115" t="e">
        <f>(X38/Y38)*100</f>
        <v>#DIV/0!</v>
      </c>
      <c r="Y39" s="115"/>
      <c r="Z39" s="115"/>
      <c r="AA39" s="115" t="e">
        <f>(AA38/AB38)*100</f>
        <v>#DIV/0!</v>
      </c>
      <c r="AB39" s="115"/>
      <c r="AC39" s="115"/>
      <c r="AD39" s="115" t="e">
        <f>(AD38/AE38)*100</f>
        <v>#DIV/0!</v>
      </c>
      <c r="AE39" s="115"/>
      <c r="AF39" s="115"/>
      <c r="AG39" s="115" t="e">
        <f>(AG38/AH38)*100</f>
        <v>#DIV/0!</v>
      </c>
      <c r="AH39" s="115"/>
      <c r="AI39" s="115"/>
      <c r="AJ39" s="115" t="e">
        <f>(AJ38/AK38)*100</f>
        <v>#DIV/0!</v>
      </c>
      <c r="AK39" s="115"/>
      <c r="AL39" s="115"/>
      <c r="AM39" s="115" t="e">
        <f>(AM38/AN38)*100</f>
        <v>#DIV/0!</v>
      </c>
      <c r="AN39" s="115"/>
      <c r="AO39" s="115"/>
      <c r="AP39" s="115" t="e">
        <f>(AP38/AQ38)*100</f>
        <v>#DIV/0!</v>
      </c>
      <c r="AQ39" s="115"/>
      <c r="AR39" s="115"/>
      <c r="AS39" s="115" t="e">
        <f>(AS38/AT38)*100</f>
        <v>#DIV/0!</v>
      </c>
      <c r="AT39" s="115"/>
      <c r="AU39" s="115"/>
    </row>
    <row r="40" spans="2:47" ht="18" customHeight="1" x14ac:dyDescent="0.25">
      <c r="B40" s="255"/>
      <c r="C40" s="184">
        <v>17</v>
      </c>
      <c r="D40" s="250" t="s">
        <v>421</v>
      </c>
      <c r="E40" s="250" t="s">
        <v>422</v>
      </c>
      <c r="F40" s="97"/>
      <c r="G40" s="211">
        <v>0.1</v>
      </c>
      <c r="H40" s="253" t="s">
        <v>38</v>
      </c>
      <c r="I40" s="16">
        <v>6</v>
      </c>
      <c r="J40" s="154">
        <v>3050</v>
      </c>
      <c r="K40" s="155"/>
      <c r="L40" s="16">
        <v>16</v>
      </c>
      <c r="M40" s="154">
        <v>3126</v>
      </c>
      <c r="N40" s="155"/>
      <c r="O40" s="16"/>
      <c r="P40" s="154"/>
      <c r="Q40" s="155"/>
      <c r="R40" s="16"/>
      <c r="S40" s="154"/>
      <c r="T40" s="155"/>
      <c r="U40" s="16"/>
      <c r="V40" s="154"/>
      <c r="W40" s="155"/>
      <c r="X40" s="16"/>
      <c r="Y40" s="154"/>
      <c r="Z40" s="155"/>
      <c r="AA40" s="16"/>
      <c r="AB40" s="154"/>
      <c r="AC40" s="155"/>
      <c r="AD40" s="16"/>
      <c r="AE40" s="154"/>
      <c r="AF40" s="155"/>
      <c r="AG40" s="16"/>
      <c r="AH40" s="154"/>
      <c r="AI40" s="155"/>
      <c r="AJ40" s="16"/>
      <c r="AK40" s="154"/>
      <c r="AL40" s="155"/>
      <c r="AM40" s="16"/>
      <c r="AN40" s="154"/>
      <c r="AO40" s="155"/>
      <c r="AP40" s="16"/>
      <c r="AQ40" s="154"/>
      <c r="AR40" s="155"/>
      <c r="AS40" s="16"/>
      <c r="AT40" s="154"/>
      <c r="AU40" s="155"/>
    </row>
    <row r="41" spans="2:47" ht="18" customHeight="1" x14ac:dyDescent="0.25">
      <c r="B41" s="255"/>
      <c r="C41" s="185"/>
      <c r="D41" s="251"/>
      <c r="E41" s="251"/>
      <c r="F41" s="97"/>
      <c r="G41" s="252"/>
      <c r="H41" s="254"/>
      <c r="I41" s="115">
        <f>(I40/J40)*100</f>
        <v>0.19672131147540983</v>
      </c>
      <c r="J41" s="115"/>
      <c r="K41" s="115"/>
      <c r="L41" s="115">
        <f>(L40/M40)*100</f>
        <v>0.51183621241202815</v>
      </c>
      <c r="M41" s="115"/>
      <c r="N41" s="115"/>
      <c r="O41" s="115" t="e">
        <f>(O40/P40)*100</f>
        <v>#DIV/0!</v>
      </c>
      <c r="P41" s="115"/>
      <c r="Q41" s="115"/>
      <c r="R41" s="115" t="e">
        <f>(R40/S40)*100</f>
        <v>#DIV/0!</v>
      </c>
      <c r="S41" s="115"/>
      <c r="T41" s="115"/>
      <c r="U41" s="115" t="e">
        <f>(U40/V40)*100</f>
        <v>#DIV/0!</v>
      </c>
      <c r="V41" s="115"/>
      <c r="W41" s="115"/>
      <c r="X41" s="115" t="e">
        <f>(X40/Y40)*100</f>
        <v>#DIV/0!</v>
      </c>
      <c r="Y41" s="115"/>
      <c r="Z41" s="115"/>
      <c r="AA41" s="115" t="e">
        <f>(AA40/AB40)*100</f>
        <v>#DIV/0!</v>
      </c>
      <c r="AB41" s="115"/>
      <c r="AC41" s="115"/>
      <c r="AD41" s="115" t="e">
        <f>(AD40/AE40)*100</f>
        <v>#DIV/0!</v>
      </c>
      <c r="AE41" s="115"/>
      <c r="AF41" s="115"/>
      <c r="AG41" s="115" t="e">
        <f>(AG40/AH40)*100</f>
        <v>#DIV/0!</v>
      </c>
      <c r="AH41" s="115"/>
      <c r="AI41" s="115"/>
      <c r="AJ41" s="115" t="e">
        <f>(AJ40/AK40)*100</f>
        <v>#DIV/0!</v>
      </c>
      <c r="AK41" s="115"/>
      <c r="AL41" s="115"/>
      <c r="AM41" s="115" t="e">
        <f>(AM40/AN40)*100</f>
        <v>#DIV/0!</v>
      </c>
      <c r="AN41" s="115"/>
      <c r="AO41" s="115"/>
      <c r="AP41" s="115" t="e">
        <f>(AP40/AQ40)*100</f>
        <v>#DIV/0!</v>
      </c>
      <c r="AQ41" s="115"/>
      <c r="AR41" s="115"/>
      <c r="AS41" s="115" t="e">
        <f>(AS40/AT40)*100</f>
        <v>#DIV/0!</v>
      </c>
      <c r="AT41" s="115"/>
      <c r="AU41" s="115"/>
    </row>
    <row r="42" spans="2:47" ht="18" customHeight="1" x14ac:dyDescent="0.25">
      <c r="B42" s="255"/>
      <c r="C42" s="109">
        <v>18</v>
      </c>
      <c r="D42" s="97" t="s">
        <v>59</v>
      </c>
      <c r="E42" s="97" t="s">
        <v>60</v>
      </c>
      <c r="F42" s="97"/>
      <c r="G42" s="71">
        <v>1</v>
      </c>
      <c r="H42" s="183" t="s">
        <v>38</v>
      </c>
      <c r="I42" s="16">
        <v>325</v>
      </c>
      <c r="J42" s="154">
        <v>496</v>
      </c>
      <c r="K42" s="155"/>
      <c r="L42" s="16">
        <v>265</v>
      </c>
      <c r="M42" s="154">
        <v>527</v>
      </c>
      <c r="N42" s="155"/>
      <c r="O42" s="16"/>
      <c r="P42" s="154"/>
      <c r="Q42" s="155"/>
      <c r="R42" s="16"/>
      <c r="S42" s="154"/>
      <c r="T42" s="155"/>
      <c r="U42" s="16"/>
      <c r="V42" s="154"/>
      <c r="W42" s="155"/>
      <c r="X42" s="16"/>
      <c r="Y42" s="154"/>
      <c r="Z42" s="155"/>
      <c r="AA42" s="16"/>
      <c r="AB42" s="154"/>
      <c r="AC42" s="155"/>
      <c r="AD42" s="16"/>
      <c r="AE42" s="154"/>
      <c r="AF42" s="155"/>
      <c r="AG42" s="16"/>
      <c r="AH42" s="154"/>
      <c r="AI42" s="155"/>
      <c r="AJ42" s="16"/>
      <c r="AK42" s="154"/>
      <c r="AL42" s="155"/>
      <c r="AM42" s="16"/>
      <c r="AN42" s="154"/>
      <c r="AO42" s="155"/>
      <c r="AP42" s="16"/>
      <c r="AQ42" s="154"/>
      <c r="AR42" s="155"/>
      <c r="AS42" s="16"/>
      <c r="AT42" s="154"/>
      <c r="AU42" s="155"/>
    </row>
    <row r="43" spans="2:47" ht="18" customHeight="1" x14ac:dyDescent="0.25">
      <c r="B43" s="255"/>
      <c r="C43" s="109"/>
      <c r="D43" s="97"/>
      <c r="E43" s="97"/>
      <c r="F43" s="97"/>
      <c r="G43" s="66"/>
      <c r="H43" s="183"/>
      <c r="I43" s="115">
        <f>(I42/J42)*100</f>
        <v>65.524193548387103</v>
      </c>
      <c r="J43" s="115"/>
      <c r="K43" s="115"/>
      <c r="L43" s="115">
        <f>(L42/M42)*100</f>
        <v>50.284629981024665</v>
      </c>
      <c r="M43" s="115"/>
      <c r="N43" s="115"/>
      <c r="O43" s="115" t="e">
        <f>(O42/P42)*100</f>
        <v>#DIV/0!</v>
      </c>
      <c r="P43" s="115"/>
      <c r="Q43" s="115"/>
      <c r="R43" s="115" t="e">
        <f>(R42/S42)*100</f>
        <v>#DIV/0!</v>
      </c>
      <c r="S43" s="115"/>
      <c r="T43" s="115"/>
      <c r="U43" s="115" t="e">
        <f>(U42/V42)*100</f>
        <v>#DIV/0!</v>
      </c>
      <c r="V43" s="115"/>
      <c r="W43" s="115"/>
      <c r="X43" s="115" t="e">
        <f>(X42/Y42)*100</f>
        <v>#DIV/0!</v>
      </c>
      <c r="Y43" s="115"/>
      <c r="Z43" s="115"/>
      <c r="AA43" s="115" t="e">
        <f>(AA42/AB42)*100</f>
        <v>#DIV/0!</v>
      </c>
      <c r="AB43" s="115"/>
      <c r="AC43" s="115"/>
      <c r="AD43" s="115" t="e">
        <f>(AD42/AE42)*100</f>
        <v>#DIV/0!</v>
      </c>
      <c r="AE43" s="115"/>
      <c r="AF43" s="115"/>
      <c r="AG43" s="115" t="e">
        <f>(AG42/AH42)*100</f>
        <v>#DIV/0!</v>
      </c>
      <c r="AH43" s="115"/>
      <c r="AI43" s="115"/>
      <c r="AJ43" s="115" t="e">
        <f>(AJ42/AK42)*100</f>
        <v>#DIV/0!</v>
      </c>
      <c r="AK43" s="115"/>
      <c r="AL43" s="115"/>
      <c r="AM43" s="115" t="e">
        <f>(AM42/AN42)*100</f>
        <v>#DIV/0!</v>
      </c>
      <c r="AN43" s="115"/>
      <c r="AO43" s="115"/>
      <c r="AP43" s="115" t="e">
        <f>(AP42/AQ42)*100</f>
        <v>#DIV/0!</v>
      </c>
      <c r="AQ43" s="115"/>
      <c r="AR43" s="115"/>
      <c r="AS43" s="115" t="e">
        <f>(AS42/AT42)*100</f>
        <v>#DIV/0!</v>
      </c>
      <c r="AT43" s="115"/>
      <c r="AU43" s="115"/>
    </row>
    <row r="44" spans="2:47" ht="18" customHeight="1" x14ac:dyDescent="0.25">
      <c r="B44" s="255"/>
      <c r="C44" s="109">
        <v>19</v>
      </c>
      <c r="D44" s="246" t="s">
        <v>61</v>
      </c>
      <c r="E44" s="246" t="s">
        <v>62</v>
      </c>
      <c r="F44" s="97"/>
      <c r="G44" s="248">
        <v>0.95</v>
      </c>
      <c r="H44" s="214" t="s">
        <v>38</v>
      </c>
      <c r="I44" s="16">
        <v>6</v>
      </c>
      <c r="J44" s="154">
        <v>6</v>
      </c>
      <c r="K44" s="155"/>
      <c r="L44" s="16">
        <v>2</v>
      </c>
      <c r="M44" s="154">
        <v>2</v>
      </c>
      <c r="N44" s="155"/>
      <c r="O44" s="16"/>
      <c r="P44" s="154"/>
      <c r="Q44" s="155"/>
      <c r="R44" s="16"/>
      <c r="S44" s="154"/>
      <c r="T44" s="155"/>
      <c r="U44" s="16"/>
      <c r="V44" s="154"/>
      <c r="W44" s="155"/>
      <c r="X44" s="16"/>
      <c r="Y44" s="154"/>
      <c r="Z44" s="155"/>
      <c r="AA44" s="16"/>
      <c r="AB44" s="154"/>
      <c r="AC44" s="155"/>
      <c r="AD44" s="16"/>
      <c r="AE44" s="154"/>
      <c r="AF44" s="155"/>
      <c r="AG44" s="16"/>
      <c r="AH44" s="154"/>
      <c r="AI44" s="155"/>
      <c r="AJ44" s="16"/>
      <c r="AK44" s="154"/>
      <c r="AL44" s="155"/>
      <c r="AM44" s="16"/>
      <c r="AN44" s="154"/>
      <c r="AO44" s="155"/>
      <c r="AP44" s="16"/>
      <c r="AQ44" s="154"/>
      <c r="AR44" s="155"/>
      <c r="AS44" s="16"/>
      <c r="AT44" s="154"/>
      <c r="AU44" s="155"/>
    </row>
    <row r="45" spans="2:47" ht="18" customHeight="1" thickBot="1" x14ac:dyDescent="0.3">
      <c r="B45" s="255"/>
      <c r="C45" s="109"/>
      <c r="D45" s="247"/>
      <c r="E45" s="247"/>
      <c r="F45" s="97"/>
      <c r="G45" s="249"/>
      <c r="H45" s="214"/>
      <c r="I45" s="115">
        <f>(I44/J44)*100</f>
        <v>100</v>
      </c>
      <c r="J45" s="115"/>
      <c r="K45" s="115"/>
      <c r="L45" s="115">
        <f>(L44/M44)*100</f>
        <v>100</v>
      </c>
      <c r="M45" s="115"/>
      <c r="N45" s="115"/>
      <c r="O45" s="115" t="e">
        <f>(O44/P44)*100</f>
        <v>#DIV/0!</v>
      </c>
      <c r="P45" s="115"/>
      <c r="Q45" s="115"/>
      <c r="R45" s="115" t="e">
        <f>(R44/S44)*100</f>
        <v>#DIV/0!</v>
      </c>
      <c r="S45" s="115"/>
      <c r="T45" s="115"/>
      <c r="U45" s="115" t="e">
        <f>(U44/V44)*100</f>
        <v>#DIV/0!</v>
      </c>
      <c r="V45" s="115"/>
      <c r="W45" s="115"/>
      <c r="X45" s="115" t="e">
        <f>(X44/Y44)*100</f>
        <v>#DIV/0!</v>
      </c>
      <c r="Y45" s="115"/>
      <c r="Z45" s="115"/>
      <c r="AA45" s="115" t="e">
        <f>(AA44/AB44)*100</f>
        <v>#DIV/0!</v>
      </c>
      <c r="AB45" s="115"/>
      <c r="AC45" s="115"/>
      <c r="AD45" s="115" t="e">
        <f>(AD44/AE44)*100</f>
        <v>#DIV/0!</v>
      </c>
      <c r="AE45" s="115"/>
      <c r="AF45" s="115"/>
      <c r="AG45" s="115" t="e">
        <f>(AG44/AH44)*100</f>
        <v>#DIV/0!</v>
      </c>
      <c r="AH45" s="115"/>
      <c r="AI45" s="115"/>
      <c r="AJ45" s="115" t="e">
        <f>(AJ44/AK44)*100</f>
        <v>#DIV/0!</v>
      </c>
      <c r="AK45" s="115"/>
      <c r="AL45" s="115"/>
      <c r="AM45" s="115" t="e">
        <f>(AM44/AN44)*100</f>
        <v>#DIV/0!</v>
      </c>
      <c r="AN45" s="115"/>
      <c r="AO45" s="115"/>
      <c r="AP45" s="115" t="e">
        <f>(AP44/AQ44)*100</f>
        <v>#DIV/0!</v>
      </c>
      <c r="AQ45" s="115"/>
      <c r="AR45" s="115"/>
      <c r="AS45" s="115" t="e">
        <f>(AS44/AT44)*100</f>
        <v>#DIV/0!</v>
      </c>
      <c r="AT45" s="115"/>
      <c r="AU45" s="115"/>
    </row>
    <row r="46" spans="2:47" ht="18" customHeight="1" x14ac:dyDescent="0.25">
      <c r="B46" s="243" t="s">
        <v>65</v>
      </c>
      <c r="C46" s="109">
        <v>20</v>
      </c>
      <c r="D46" s="97" t="s">
        <v>66</v>
      </c>
      <c r="E46" s="97" t="s">
        <v>67</v>
      </c>
      <c r="F46" s="222" t="s">
        <v>342</v>
      </c>
      <c r="G46" s="106"/>
      <c r="H46" s="183" t="s">
        <v>38</v>
      </c>
      <c r="I46" s="16">
        <v>2461</v>
      </c>
      <c r="J46" s="154">
        <v>3050</v>
      </c>
      <c r="K46" s="155"/>
      <c r="L46" s="16">
        <v>2600</v>
      </c>
      <c r="M46" s="154">
        <v>3126</v>
      </c>
      <c r="N46" s="155"/>
      <c r="O46" s="16"/>
      <c r="P46" s="154"/>
      <c r="Q46" s="155"/>
      <c r="R46" s="16"/>
      <c r="S46" s="154"/>
      <c r="T46" s="155"/>
      <c r="U46" s="16"/>
      <c r="V46" s="154"/>
      <c r="W46" s="155"/>
      <c r="X46" s="16"/>
      <c r="Y46" s="154"/>
      <c r="Z46" s="155"/>
      <c r="AA46" s="16"/>
      <c r="AB46" s="154"/>
      <c r="AC46" s="155"/>
      <c r="AD46" s="16"/>
      <c r="AE46" s="154"/>
      <c r="AF46" s="155"/>
      <c r="AG46" s="16"/>
      <c r="AH46" s="154"/>
      <c r="AI46" s="155"/>
      <c r="AJ46" s="16"/>
      <c r="AK46" s="154"/>
      <c r="AL46" s="155"/>
      <c r="AM46" s="16"/>
      <c r="AN46" s="154"/>
      <c r="AO46" s="155"/>
      <c r="AP46" s="16"/>
      <c r="AQ46" s="154"/>
      <c r="AR46" s="155"/>
      <c r="AS46" s="16"/>
      <c r="AT46" s="154"/>
      <c r="AU46" s="155"/>
    </row>
    <row r="47" spans="2:47" ht="18" customHeight="1" x14ac:dyDescent="0.25">
      <c r="B47" s="244"/>
      <c r="C47" s="109"/>
      <c r="D47" s="97"/>
      <c r="E47" s="97"/>
      <c r="F47" s="97"/>
      <c r="G47" s="106"/>
      <c r="H47" s="183"/>
      <c r="I47" s="115">
        <f>(I46/J46)*100</f>
        <v>80.688524590163937</v>
      </c>
      <c r="J47" s="115"/>
      <c r="K47" s="115"/>
      <c r="L47" s="115">
        <f>(L46/M46)*100</f>
        <v>83.17338451695457</v>
      </c>
      <c r="M47" s="115"/>
      <c r="N47" s="115"/>
      <c r="O47" s="115" t="e">
        <f>(O46/P46)*100</f>
        <v>#DIV/0!</v>
      </c>
      <c r="P47" s="115"/>
      <c r="Q47" s="115"/>
      <c r="R47" s="115" t="e">
        <f>(R46/S46)*100</f>
        <v>#DIV/0!</v>
      </c>
      <c r="S47" s="115"/>
      <c r="T47" s="115"/>
      <c r="U47" s="115" t="e">
        <f>(U46/V46)*100</f>
        <v>#DIV/0!</v>
      </c>
      <c r="V47" s="115"/>
      <c r="W47" s="115"/>
      <c r="X47" s="115" t="e">
        <f>(X46/Y46)*100</f>
        <v>#DIV/0!</v>
      </c>
      <c r="Y47" s="115"/>
      <c r="Z47" s="115"/>
      <c r="AA47" s="115" t="e">
        <f>(AA46/AB46)*100</f>
        <v>#DIV/0!</v>
      </c>
      <c r="AB47" s="115"/>
      <c r="AC47" s="115"/>
      <c r="AD47" s="115" t="e">
        <f>(AD46/AE46)*100</f>
        <v>#DIV/0!</v>
      </c>
      <c r="AE47" s="115"/>
      <c r="AF47" s="115"/>
      <c r="AG47" s="115" t="e">
        <f>(AG46/AH46)*100</f>
        <v>#DIV/0!</v>
      </c>
      <c r="AH47" s="115"/>
      <c r="AI47" s="115"/>
      <c r="AJ47" s="115" t="e">
        <f>(AJ46/AK46)*100</f>
        <v>#DIV/0!</v>
      </c>
      <c r="AK47" s="115"/>
      <c r="AL47" s="115"/>
      <c r="AM47" s="115" t="e">
        <f>(AM46/AN46)*100</f>
        <v>#DIV/0!</v>
      </c>
      <c r="AN47" s="115"/>
      <c r="AO47" s="115"/>
      <c r="AP47" s="115" t="e">
        <f>(AP46/AQ46)*100</f>
        <v>#DIV/0!</v>
      </c>
      <c r="AQ47" s="115"/>
      <c r="AR47" s="115"/>
      <c r="AS47" s="115" t="e">
        <f>(AS46/AT46)*100</f>
        <v>#DIV/0!</v>
      </c>
      <c r="AT47" s="115"/>
      <c r="AU47" s="115"/>
    </row>
    <row r="48" spans="2:47" ht="18" customHeight="1" x14ac:dyDescent="0.25">
      <c r="B48" s="244"/>
      <c r="C48" s="109">
        <v>21</v>
      </c>
      <c r="D48" s="97" t="s">
        <v>68</v>
      </c>
      <c r="E48" s="97" t="s">
        <v>427</v>
      </c>
      <c r="F48" s="97" t="s">
        <v>343</v>
      </c>
      <c r="G48" s="71">
        <v>0.8</v>
      </c>
      <c r="H48" s="183" t="s">
        <v>28</v>
      </c>
      <c r="I48" s="16">
        <v>9</v>
      </c>
      <c r="J48" s="154">
        <v>3050</v>
      </c>
      <c r="K48" s="155"/>
      <c r="L48" s="16">
        <v>83</v>
      </c>
      <c r="M48" s="154">
        <v>3126</v>
      </c>
      <c r="N48" s="155"/>
      <c r="O48" s="16"/>
      <c r="P48" s="154"/>
      <c r="Q48" s="155"/>
      <c r="R48" s="16"/>
      <c r="S48" s="154"/>
      <c r="T48" s="155"/>
      <c r="U48" s="16"/>
      <c r="V48" s="154"/>
      <c r="W48" s="155"/>
      <c r="X48" s="16"/>
      <c r="Y48" s="154"/>
      <c r="Z48" s="155"/>
      <c r="AA48" s="16"/>
      <c r="AB48" s="154"/>
      <c r="AC48" s="155"/>
      <c r="AD48" s="16"/>
      <c r="AE48" s="154"/>
      <c r="AF48" s="155"/>
      <c r="AG48" s="16"/>
      <c r="AH48" s="154"/>
      <c r="AI48" s="155"/>
      <c r="AJ48" s="16"/>
      <c r="AK48" s="154"/>
      <c r="AL48" s="155"/>
      <c r="AM48" s="16"/>
      <c r="AN48" s="154"/>
      <c r="AO48" s="155"/>
      <c r="AP48" s="16"/>
      <c r="AQ48" s="154"/>
      <c r="AR48" s="155"/>
      <c r="AS48" s="16"/>
      <c r="AT48" s="154"/>
      <c r="AU48" s="155"/>
    </row>
    <row r="49" spans="2:47" ht="18" customHeight="1" x14ac:dyDescent="0.25">
      <c r="B49" s="244"/>
      <c r="C49" s="109"/>
      <c r="D49" s="97"/>
      <c r="E49" s="97"/>
      <c r="F49" s="97"/>
      <c r="G49" s="66"/>
      <c r="H49" s="183"/>
      <c r="I49" s="115">
        <f>(I48/J48)*100</f>
        <v>0.29508196721311475</v>
      </c>
      <c r="J49" s="115"/>
      <c r="K49" s="115"/>
      <c r="L49" s="115">
        <f>(L48/M48)*100</f>
        <v>2.655150351887396</v>
      </c>
      <c r="M49" s="115"/>
      <c r="N49" s="115"/>
      <c r="O49" s="115" t="e">
        <f>(O48/P48)*100</f>
        <v>#DIV/0!</v>
      </c>
      <c r="P49" s="115"/>
      <c r="Q49" s="115"/>
      <c r="R49" s="115" t="e">
        <f>(R48/S48)*100</f>
        <v>#DIV/0!</v>
      </c>
      <c r="S49" s="115"/>
      <c r="T49" s="115"/>
      <c r="U49" s="115" t="e">
        <f>(U48/V48)*100</f>
        <v>#DIV/0!</v>
      </c>
      <c r="V49" s="115"/>
      <c r="W49" s="115"/>
      <c r="X49" s="115" t="e">
        <f>(X48/Y48)*100</f>
        <v>#DIV/0!</v>
      </c>
      <c r="Y49" s="115"/>
      <c r="Z49" s="115"/>
      <c r="AA49" s="115" t="e">
        <f>(AA48/AB48)*100</f>
        <v>#DIV/0!</v>
      </c>
      <c r="AB49" s="115"/>
      <c r="AC49" s="115"/>
      <c r="AD49" s="115" t="e">
        <f>(AD48/AE48)*100</f>
        <v>#DIV/0!</v>
      </c>
      <c r="AE49" s="115"/>
      <c r="AF49" s="115"/>
      <c r="AG49" s="115" t="e">
        <f>(AG48/AH48)*100</f>
        <v>#DIV/0!</v>
      </c>
      <c r="AH49" s="115"/>
      <c r="AI49" s="115"/>
      <c r="AJ49" s="115" t="e">
        <f>(AJ48/AK48)*100</f>
        <v>#DIV/0!</v>
      </c>
      <c r="AK49" s="115"/>
      <c r="AL49" s="115"/>
      <c r="AM49" s="115" t="e">
        <f>(AM48/AN48)*100</f>
        <v>#DIV/0!</v>
      </c>
      <c r="AN49" s="115"/>
      <c r="AO49" s="115"/>
      <c r="AP49" s="115" t="e">
        <f>(AP48/AQ48)*100</f>
        <v>#DIV/0!</v>
      </c>
      <c r="AQ49" s="115"/>
      <c r="AR49" s="115"/>
      <c r="AS49" s="115" t="e">
        <f>(AS48/AT48)*100</f>
        <v>#DIV/0!</v>
      </c>
      <c r="AT49" s="115"/>
      <c r="AU49" s="115"/>
    </row>
    <row r="50" spans="2:47" ht="18" customHeight="1" x14ac:dyDescent="0.25">
      <c r="B50" s="244"/>
      <c r="C50" s="109">
        <v>22</v>
      </c>
      <c r="D50" s="97" t="s">
        <v>73</v>
      </c>
      <c r="E50" s="103" t="s">
        <v>74</v>
      </c>
      <c r="F50" s="103" t="s">
        <v>344</v>
      </c>
      <c r="G50" s="245"/>
      <c r="H50" s="183" t="s">
        <v>38</v>
      </c>
      <c r="I50" s="16">
        <v>3050</v>
      </c>
      <c r="J50" s="16">
        <v>29</v>
      </c>
      <c r="K50" s="16">
        <v>18</v>
      </c>
      <c r="L50" s="16">
        <v>3126</v>
      </c>
      <c r="M50" s="16">
        <v>29</v>
      </c>
      <c r="N50" s="16">
        <v>17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244"/>
      <c r="C51" s="109"/>
      <c r="D51" s="97"/>
      <c r="E51" s="103"/>
      <c r="F51" s="103"/>
      <c r="G51" s="245"/>
      <c r="H51" s="183"/>
      <c r="I51" s="115">
        <f>I50/(J50*K50)</f>
        <v>5.842911877394636</v>
      </c>
      <c r="J51" s="115"/>
      <c r="K51" s="115"/>
      <c r="L51" s="115">
        <f>L50/(M50*N50)</f>
        <v>6.3407707910750508</v>
      </c>
      <c r="M51" s="115"/>
      <c r="N51" s="115"/>
      <c r="O51" s="115" t="e">
        <f>O50/(P50*Q50)</f>
        <v>#DIV/0!</v>
      </c>
      <c r="P51" s="115"/>
      <c r="Q51" s="115"/>
      <c r="R51" s="115" t="e">
        <f>R50/(S50*T50)</f>
        <v>#DIV/0!</v>
      </c>
      <c r="S51" s="115"/>
      <c r="T51" s="115"/>
      <c r="U51" s="115" t="e">
        <f>U50/(V50*W50)</f>
        <v>#DIV/0!</v>
      </c>
      <c r="V51" s="115"/>
      <c r="W51" s="115"/>
      <c r="X51" s="115" t="e">
        <f>X50/(Y50*Z50)</f>
        <v>#DIV/0!</v>
      </c>
      <c r="Y51" s="115"/>
      <c r="Z51" s="115"/>
      <c r="AA51" s="115" t="e">
        <f>AA50/(AB50*AC50)</f>
        <v>#DIV/0!</v>
      </c>
      <c r="AB51" s="115"/>
      <c r="AC51" s="115"/>
      <c r="AD51" s="115" t="e">
        <f>AD50/(AE50*AF50)</f>
        <v>#DIV/0!</v>
      </c>
      <c r="AE51" s="115"/>
      <c r="AF51" s="115"/>
      <c r="AG51" s="115" t="e">
        <f>AG50/(AH50*AI50)</f>
        <v>#DIV/0!</v>
      </c>
      <c r="AH51" s="115"/>
      <c r="AI51" s="115"/>
      <c r="AJ51" s="115" t="e">
        <f>AJ50/(AK50*AL50)</f>
        <v>#DIV/0!</v>
      </c>
      <c r="AK51" s="115"/>
      <c r="AL51" s="115"/>
      <c r="AM51" s="115" t="e">
        <f>AM50/(AN50*AO50)</f>
        <v>#DIV/0!</v>
      </c>
      <c r="AN51" s="115"/>
      <c r="AO51" s="115"/>
      <c r="AP51" s="115" t="e">
        <f>AP50/(AQ50*AR50)</f>
        <v>#DIV/0!</v>
      </c>
      <c r="AQ51" s="115"/>
      <c r="AR51" s="115"/>
      <c r="AS51" s="115" t="e">
        <f>AS50/(AT50*AU50)</f>
        <v>#DIV/0!</v>
      </c>
      <c r="AT51" s="115"/>
      <c r="AU51" s="115"/>
    </row>
    <row r="52" spans="2:47" ht="18" customHeight="1" x14ac:dyDescent="0.25">
      <c r="B52" s="244"/>
      <c r="C52" s="109">
        <v>23</v>
      </c>
      <c r="D52" s="97" t="s">
        <v>79</v>
      </c>
      <c r="E52" s="103" t="s">
        <v>80</v>
      </c>
      <c r="F52" s="242" t="s">
        <v>345</v>
      </c>
      <c r="G52" s="114">
        <v>15</v>
      </c>
      <c r="H52" s="183" t="s">
        <v>38</v>
      </c>
      <c r="I52" s="169">
        <v>39</v>
      </c>
      <c r="J52" s="170"/>
      <c r="K52" s="171"/>
      <c r="L52" s="169">
        <v>40</v>
      </c>
      <c r="M52" s="170"/>
      <c r="N52" s="171"/>
      <c r="O52" s="169"/>
      <c r="P52" s="170"/>
      <c r="Q52" s="171"/>
      <c r="R52" s="169"/>
      <c r="S52" s="170"/>
      <c r="T52" s="171"/>
      <c r="U52" s="169"/>
      <c r="V52" s="170"/>
      <c r="W52" s="171"/>
      <c r="X52" s="169"/>
      <c r="Y52" s="170"/>
      <c r="Z52" s="171"/>
      <c r="AA52" s="169"/>
      <c r="AB52" s="170"/>
      <c r="AC52" s="171"/>
      <c r="AD52" s="169"/>
      <c r="AE52" s="170"/>
      <c r="AF52" s="171"/>
      <c r="AG52" s="169"/>
      <c r="AH52" s="170"/>
      <c r="AI52" s="171"/>
      <c r="AJ52" s="169"/>
      <c r="AK52" s="170"/>
      <c r="AL52" s="171"/>
      <c r="AM52" s="169"/>
      <c r="AN52" s="170"/>
      <c r="AO52" s="171"/>
      <c r="AP52" s="169"/>
      <c r="AQ52" s="170"/>
      <c r="AR52" s="171"/>
      <c r="AS52" s="169"/>
      <c r="AT52" s="170"/>
      <c r="AU52" s="171"/>
    </row>
    <row r="53" spans="2:47" ht="18" customHeight="1" x14ac:dyDescent="0.25">
      <c r="B53" s="244"/>
      <c r="C53" s="109"/>
      <c r="D53" s="97"/>
      <c r="E53" s="103"/>
      <c r="F53" s="103"/>
      <c r="G53" s="114"/>
      <c r="H53" s="183"/>
      <c r="I53" s="172"/>
      <c r="J53" s="173"/>
      <c r="K53" s="174"/>
      <c r="L53" s="172"/>
      <c r="M53" s="173"/>
      <c r="N53" s="174"/>
      <c r="O53" s="172"/>
      <c r="P53" s="173"/>
      <c r="Q53" s="174"/>
      <c r="R53" s="172"/>
      <c r="S53" s="173"/>
      <c r="T53" s="174"/>
      <c r="U53" s="172"/>
      <c r="V53" s="173"/>
      <c r="W53" s="174"/>
      <c r="X53" s="172"/>
      <c r="Y53" s="173"/>
      <c r="Z53" s="174"/>
      <c r="AA53" s="172"/>
      <c r="AB53" s="173"/>
      <c r="AC53" s="174"/>
      <c r="AD53" s="172"/>
      <c r="AE53" s="173"/>
      <c r="AF53" s="174"/>
      <c r="AG53" s="172"/>
      <c r="AH53" s="173"/>
      <c r="AI53" s="174"/>
      <c r="AJ53" s="172"/>
      <c r="AK53" s="173"/>
      <c r="AL53" s="174"/>
      <c r="AM53" s="172"/>
      <c r="AN53" s="173"/>
      <c r="AO53" s="174"/>
      <c r="AP53" s="172"/>
      <c r="AQ53" s="173"/>
      <c r="AR53" s="174"/>
      <c r="AS53" s="172"/>
      <c r="AT53" s="173"/>
      <c r="AU53" s="174"/>
    </row>
    <row r="54" spans="2:47" ht="18" customHeight="1" x14ac:dyDescent="0.25">
      <c r="B54" s="244"/>
      <c r="C54" s="109">
        <v>24</v>
      </c>
      <c r="D54" s="97" t="s">
        <v>300</v>
      </c>
      <c r="E54" s="97" t="s">
        <v>82</v>
      </c>
      <c r="F54" s="97" t="s">
        <v>346</v>
      </c>
      <c r="G54" s="71">
        <v>0.85</v>
      </c>
      <c r="H54" s="183" t="s">
        <v>28</v>
      </c>
      <c r="I54" s="16">
        <v>3050</v>
      </c>
      <c r="J54" s="154">
        <v>2628</v>
      </c>
      <c r="K54" s="155"/>
      <c r="L54" s="16">
        <v>3126</v>
      </c>
      <c r="M54" s="154">
        <v>3316</v>
      </c>
      <c r="N54" s="155"/>
      <c r="O54" s="16"/>
      <c r="P54" s="154"/>
      <c r="Q54" s="155"/>
      <c r="R54" s="16"/>
      <c r="S54" s="154"/>
      <c r="T54" s="155"/>
      <c r="U54" s="16"/>
      <c r="V54" s="154"/>
      <c r="W54" s="155"/>
      <c r="X54" s="16"/>
      <c r="Y54" s="154"/>
      <c r="Z54" s="155"/>
      <c r="AA54" s="16"/>
      <c r="AB54" s="154"/>
      <c r="AC54" s="155"/>
      <c r="AD54" s="16"/>
      <c r="AE54" s="154"/>
      <c r="AF54" s="155"/>
      <c r="AG54" s="16"/>
      <c r="AH54" s="154"/>
      <c r="AI54" s="155"/>
      <c r="AJ54" s="16"/>
      <c r="AK54" s="154"/>
      <c r="AL54" s="155"/>
      <c r="AM54" s="16"/>
      <c r="AN54" s="154"/>
      <c r="AO54" s="155"/>
      <c r="AP54" s="16"/>
      <c r="AQ54" s="154"/>
      <c r="AR54" s="155"/>
      <c r="AS54" s="16"/>
      <c r="AT54" s="154"/>
      <c r="AU54" s="155"/>
    </row>
    <row r="55" spans="2:47" ht="18" customHeight="1" x14ac:dyDescent="0.25">
      <c r="B55" s="244"/>
      <c r="C55" s="109"/>
      <c r="D55" s="97"/>
      <c r="E55" s="97"/>
      <c r="F55" s="97"/>
      <c r="G55" s="66"/>
      <c r="H55" s="183"/>
      <c r="I55" s="115">
        <f>(I54/J54)*100</f>
        <v>116.0578386605784</v>
      </c>
      <c r="J55" s="115"/>
      <c r="K55" s="115"/>
      <c r="L55" s="115">
        <f>(L54/M54)*100</f>
        <v>94.270205066344985</v>
      </c>
      <c r="M55" s="115"/>
      <c r="N55" s="115"/>
      <c r="O55" s="115" t="e">
        <f>(O54/P54)*100</f>
        <v>#DIV/0!</v>
      </c>
      <c r="P55" s="115"/>
      <c r="Q55" s="115"/>
      <c r="R55" s="115" t="e">
        <f>(R54/S54)*100</f>
        <v>#DIV/0!</v>
      </c>
      <c r="S55" s="115"/>
      <c r="T55" s="115"/>
      <c r="U55" s="115" t="e">
        <f>(U54/V54)*100</f>
        <v>#DIV/0!</v>
      </c>
      <c r="V55" s="115"/>
      <c r="W55" s="115"/>
      <c r="X55" s="115" t="e">
        <f>(X54/Y54)*100</f>
        <v>#DIV/0!</v>
      </c>
      <c r="Y55" s="115"/>
      <c r="Z55" s="115"/>
      <c r="AA55" s="115" t="e">
        <f>(AA54/AB54)*100</f>
        <v>#DIV/0!</v>
      </c>
      <c r="AB55" s="115"/>
      <c r="AC55" s="115"/>
      <c r="AD55" s="115" t="e">
        <f>(AD54/AE54)*100</f>
        <v>#DIV/0!</v>
      </c>
      <c r="AE55" s="115"/>
      <c r="AF55" s="115"/>
      <c r="AG55" s="115" t="e">
        <f>(AG54/AH54)*100</f>
        <v>#DIV/0!</v>
      </c>
      <c r="AH55" s="115"/>
      <c r="AI55" s="115"/>
      <c r="AJ55" s="115" t="e">
        <f>(AJ54/AK54)*100</f>
        <v>#DIV/0!</v>
      </c>
      <c r="AK55" s="115"/>
      <c r="AL55" s="115"/>
      <c r="AM55" s="115" t="e">
        <f>(AM54/AN54)*100</f>
        <v>#DIV/0!</v>
      </c>
      <c r="AN55" s="115"/>
      <c r="AO55" s="115"/>
      <c r="AP55" s="115" t="e">
        <f>(AP54/AQ54)*100</f>
        <v>#DIV/0!</v>
      </c>
      <c r="AQ55" s="115"/>
      <c r="AR55" s="115"/>
      <c r="AS55" s="115" t="e">
        <f>(AS54/AT54)*100</f>
        <v>#DIV/0!</v>
      </c>
      <c r="AT55" s="115"/>
      <c r="AU55" s="115"/>
    </row>
    <row r="56" spans="2:47" ht="18" customHeight="1" x14ac:dyDescent="0.25">
      <c r="B56" s="244"/>
      <c r="C56" s="109">
        <v>25</v>
      </c>
      <c r="D56" s="103" t="s">
        <v>83</v>
      </c>
      <c r="E56" s="103" t="s">
        <v>84</v>
      </c>
      <c r="F56" s="103" t="s">
        <v>347</v>
      </c>
      <c r="G56" s="66" t="s">
        <v>72</v>
      </c>
      <c r="H56" s="214" t="s">
        <v>38</v>
      </c>
      <c r="I56" s="16">
        <v>960</v>
      </c>
      <c r="J56" s="154">
        <v>960</v>
      </c>
      <c r="K56" s="155"/>
      <c r="L56" s="16">
        <v>1052</v>
      </c>
      <c r="M56" s="154">
        <v>1052</v>
      </c>
      <c r="N56" s="155"/>
      <c r="O56" s="16"/>
      <c r="P56" s="154"/>
      <c r="Q56" s="155"/>
      <c r="R56" s="16"/>
      <c r="S56" s="154"/>
      <c r="T56" s="155"/>
      <c r="U56" s="16"/>
      <c r="V56" s="154"/>
      <c r="W56" s="155"/>
      <c r="X56" s="16"/>
      <c r="Y56" s="154"/>
      <c r="Z56" s="155"/>
      <c r="AA56" s="16"/>
      <c r="AB56" s="154"/>
      <c r="AC56" s="155"/>
      <c r="AD56" s="16"/>
      <c r="AE56" s="154"/>
      <c r="AF56" s="155"/>
      <c r="AG56" s="16"/>
      <c r="AH56" s="154"/>
      <c r="AI56" s="155"/>
      <c r="AJ56" s="16"/>
      <c r="AK56" s="154"/>
      <c r="AL56" s="155"/>
      <c r="AM56" s="16"/>
      <c r="AN56" s="154"/>
      <c r="AO56" s="155"/>
      <c r="AP56" s="16"/>
      <c r="AQ56" s="154"/>
      <c r="AR56" s="155"/>
      <c r="AS56" s="16"/>
      <c r="AT56" s="154"/>
      <c r="AU56" s="155"/>
    </row>
    <row r="57" spans="2:47" ht="18" customHeight="1" thickBot="1" x14ac:dyDescent="0.3">
      <c r="B57" s="244"/>
      <c r="C57" s="109"/>
      <c r="D57" s="103"/>
      <c r="E57" s="103"/>
      <c r="F57" s="103"/>
      <c r="G57" s="66"/>
      <c r="H57" s="214"/>
      <c r="I57" s="115">
        <f>(I56/J56)*100</f>
        <v>100</v>
      </c>
      <c r="J57" s="115"/>
      <c r="K57" s="115"/>
      <c r="L57" s="115">
        <f>(L56/M56)*100</f>
        <v>100</v>
      </c>
      <c r="M57" s="115"/>
      <c r="N57" s="115"/>
      <c r="O57" s="115" t="e">
        <f>(O56/P56)*100</f>
        <v>#DIV/0!</v>
      </c>
      <c r="P57" s="115"/>
      <c r="Q57" s="115"/>
      <c r="R57" s="115" t="e">
        <f>(R56/S56)*100</f>
        <v>#DIV/0!</v>
      </c>
      <c r="S57" s="115"/>
      <c r="T57" s="115"/>
      <c r="U57" s="115" t="e">
        <f>(U56/V56)*100</f>
        <v>#DIV/0!</v>
      </c>
      <c r="V57" s="115"/>
      <c r="W57" s="115"/>
      <c r="X57" s="115" t="e">
        <f>(X56/Y56)*100</f>
        <v>#DIV/0!</v>
      </c>
      <c r="Y57" s="115"/>
      <c r="Z57" s="115"/>
      <c r="AA57" s="115" t="e">
        <f>(AA56/AB56)*100</f>
        <v>#DIV/0!</v>
      </c>
      <c r="AB57" s="115"/>
      <c r="AC57" s="115"/>
      <c r="AD57" s="115" t="e">
        <f>(AD56/AE56)*100</f>
        <v>#DIV/0!</v>
      </c>
      <c r="AE57" s="115"/>
      <c r="AF57" s="115"/>
      <c r="AG57" s="115" t="e">
        <f>(AG56/AH56)*100</f>
        <v>#DIV/0!</v>
      </c>
      <c r="AH57" s="115"/>
      <c r="AI57" s="115"/>
      <c r="AJ57" s="115" t="e">
        <f>(AJ56/AK56)*100</f>
        <v>#DIV/0!</v>
      </c>
      <c r="AK57" s="115"/>
      <c r="AL57" s="115"/>
      <c r="AM57" s="115" t="e">
        <f>(AM56/AN56)*100</f>
        <v>#DIV/0!</v>
      </c>
      <c r="AN57" s="115"/>
      <c r="AO57" s="115"/>
      <c r="AP57" s="115" t="e">
        <f>(AP56/AQ56)*100</f>
        <v>#DIV/0!</v>
      </c>
      <c r="AQ57" s="115"/>
      <c r="AR57" s="115"/>
      <c r="AS57" s="115" t="e">
        <f>(AS56/AT56)*100</f>
        <v>#DIV/0!</v>
      </c>
      <c r="AT57" s="115"/>
      <c r="AU57" s="115"/>
    </row>
    <row r="58" spans="2:47" ht="18" customHeight="1" x14ac:dyDescent="0.25">
      <c r="B58" s="240" t="s">
        <v>86</v>
      </c>
      <c r="C58" s="109">
        <v>26</v>
      </c>
      <c r="D58" s="97" t="s">
        <v>301</v>
      </c>
      <c r="E58" s="97" t="s">
        <v>88</v>
      </c>
      <c r="F58" s="242" t="s">
        <v>348</v>
      </c>
      <c r="G58" s="79">
        <v>1</v>
      </c>
      <c r="H58" s="183" t="s">
        <v>28</v>
      </c>
      <c r="I58" s="16">
        <v>1433</v>
      </c>
      <c r="J58" s="154">
        <v>1433</v>
      </c>
      <c r="K58" s="155"/>
      <c r="L58" s="16">
        <v>1511</v>
      </c>
      <c r="M58" s="154">
        <v>1511</v>
      </c>
      <c r="N58" s="155"/>
      <c r="O58" s="16"/>
      <c r="P58" s="154"/>
      <c r="Q58" s="155"/>
      <c r="R58" s="16"/>
      <c r="S58" s="154"/>
      <c r="T58" s="155"/>
      <c r="U58" s="16"/>
      <c r="V58" s="154"/>
      <c r="W58" s="155"/>
      <c r="X58" s="16"/>
      <c r="Y58" s="154"/>
      <c r="Z58" s="155"/>
      <c r="AA58" s="16"/>
      <c r="AB58" s="154"/>
      <c r="AC58" s="155"/>
      <c r="AD58" s="16"/>
      <c r="AE58" s="154"/>
      <c r="AF58" s="155"/>
      <c r="AG58" s="16"/>
      <c r="AH58" s="154"/>
      <c r="AI58" s="155"/>
      <c r="AJ58" s="16"/>
      <c r="AK58" s="154"/>
      <c r="AL58" s="155"/>
      <c r="AM58" s="16"/>
      <c r="AN58" s="154"/>
      <c r="AO58" s="155"/>
      <c r="AP58" s="16"/>
      <c r="AQ58" s="154"/>
      <c r="AR58" s="155"/>
      <c r="AS58" s="16"/>
      <c r="AT58" s="154"/>
      <c r="AU58" s="155"/>
    </row>
    <row r="59" spans="2:47" ht="18" customHeight="1" x14ac:dyDescent="0.25">
      <c r="B59" s="241"/>
      <c r="C59" s="109"/>
      <c r="D59" s="97"/>
      <c r="E59" s="97"/>
      <c r="F59" s="103"/>
      <c r="G59" s="77"/>
      <c r="H59" s="183"/>
      <c r="I59" s="115">
        <f>(I58/J58)*100</f>
        <v>100</v>
      </c>
      <c r="J59" s="115"/>
      <c r="K59" s="115"/>
      <c r="L59" s="115">
        <f>(L58/M58)*100</f>
        <v>100</v>
      </c>
      <c r="M59" s="115"/>
      <c r="N59" s="115"/>
      <c r="O59" s="115" t="e">
        <f>(O58/P58)*100</f>
        <v>#DIV/0!</v>
      </c>
      <c r="P59" s="115"/>
      <c r="Q59" s="115"/>
      <c r="R59" s="115" t="e">
        <f>(R58/S58)*100</f>
        <v>#DIV/0!</v>
      </c>
      <c r="S59" s="115"/>
      <c r="T59" s="115"/>
      <c r="U59" s="115" t="e">
        <f>(U58/V58)*100</f>
        <v>#DIV/0!</v>
      </c>
      <c r="V59" s="115"/>
      <c r="W59" s="115"/>
      <c r="X59" s="115" t="e">
        <f>(X58/Y58)*100</f>
        <v>#DIV/0!</v>
      </c>
      <c r="Y59" s="115"/>
      <c r="Z59" s="115"/>
      <c r="AA59" s="115" t="e">
        <f>(AA58/AB58)*100</f>
        <v>#DIV/0!</v>
      </c>
      <c r="AB59" s="115"/>
      <c r="AC59" s="115"/>
      <c r="AD59" s="115" t="e">
        <f>(AD58/AE58)*100</f>
        <v>#DIV/0!</v>
      </c>
      <c r="AE59" s="115"/>
      <c r="AF59" s="115"/>
      <c r="AG59" s="115" t="e">
        <f>(AG58/AH58)*100</f>
        <v>#DIV/0!</v>
      </c>
      <c r="AH59" s="115"/>
      <c r="AI59" s="115"/>
      <c r="AJ59" s="115" t="e">
        <f>(AJ58/AK58)*100</f>
        <v>#DIV/0!</v>
      </c>
      <c r="AK59" s="115"/>
      <c r="AL59" s="115"/>
      <c r="AM59" s="115" t="e">
        <f>(AM58/AN58)*100</f>
        <v>#DIV/0!</v>
      </c>
      <c r="AN59" s="115"/>
      <c r="AO59" s="115"/>
      <c r="AP59" s="115" t="e">
        <f>(AP58/AQ58)*100</f>
        <v>#DIV/0!</v>
      </c>
      <c r="AQ59" s="115"/>
      <c r="AR59" s="115"/>
      <c r="AS59" s="115" t="e">
        <f>(AS58/AT58)*100</f>
        <v>#DIV/0!</v>
      </c>
      <c r="AT59" s="115"/>
      <c r="AU59" s="115"/>
    </row>
    <row r="60" spans="2:47" ht="18" customHeight="1" x14ac:dyDescent="0.25">
      <c r="B60" s="241"/>
      <c r="C60" s="109">
        <v>27</v>
      </c>
      <c r="D60" s="97" t="s">
        <v>89</v>
      </c>
      <c r="E60" s="97" t="s">
        <v>90</v>
      </c>
      <c r="F60" s="97" t="s">
        <v>349</v>
      </c>
      <c r="G60" s="77" t="s">
        <v>91</v>
      </c>
      <c r="H60" s="183" t="s">
        <v>38</v>
      </c>
      <c r="I60" s="16">
        <v>526</v>
      </c>
      <c r="J60" s="154">
        <v>1433</v>
      </c>
      <c r="K60" s="155"/>
      <c r="L60" s="16">
        <v>409</v>
      </c>
      <c r="M60" s="154">
        <v>1511</v>
      </c>
      <c r="N60" s="155"/>
      <c r="O60" s="16"/>
      <c r="P60" s="154"/>
      <c r="Q60" s="155"/>
      <c r="R60" s="16"/>
      <c r="S60" s="154"/>
      <c r="T60" s="155"/>
      <c r="U60" s="16"/>
      <c r="V60" s="154"/>
      <c r="W60" s="155"/>
      <c r="X60" s="16"/>
      <c r="Y60" s="154"/>
      <c r="Z60" s="155"/>
      <c r="AA60" s="16"/>
      <c r="AB60" s="154"/>
      <c r="AC60" s="155"/>
      <c r="AD60" s="16"/>
      <c r="AE60" s="154"/>
      <c r="AF60" s="155"/>
      <c r="AG60" s="16"/>
      <c r="AH60" s="154"/>
      <c r="AI60" s="155"/>
      <c r="AJ60" s="16"/>
      <c r="AK60" s="154"/>
      <c r="AL60" s="155"/>
      <c r="AM60" s="16"/>
      <c r="AN60" s="154"/>
      <c r="AO60" s="155"/>
      <c r="AP60" s="16"/>
      <c r="AQ60" s="154"/>
      <c r="AR60" s="155"/>
      <c r="AS60" s="16"/>
      <c r="AT60" s="154"/>
      <c r="AU60" s="155"/>
    </row>
    <row r="61" spans="2:47" ht="18" customHeight="1" x14ac:dyDescent="0.25">
      <c r="B61" s="241"/>
      <c r="C61" s="109"/>
      <c r="D61" s="97"/>
      <c r="E61" s="97"/>
      <c r="F61" s="97"/>
      <c r="G61" s="77"/>
      <c r="H61" s="183"/>
      <c r="I61" s="115">
        <f>(I60/J60)*100</f>
        <v>36.706210746685272</v>
      </c>
      <c r="J61" s="115"/>
      <c r="K61" s="115"/>
      <c r="L61" s="115">
        <f>(L60/M60)*100</f>
        <v>27.068166776968894</v>
      </c>
      <c r="M61" s="115"/>
      <c r="N61" s="115"/>
      <c r="O61" s="115" t="e">
        <f>(O60/P60)*100</f>
        <v>#DIV/0!</v>
      </c>
      <c r="P61" s="115"/>
      <c r="Q61" s="115"/>
      <c r="R61" s="115" t="e">
        <f>(R60/S60)*100</f>
        <v>#DIV/0!</v>
      </c>
      <c r="S61" s="115"/>
      <c r="T61" s="115"/>
      <c r="U61" s="115" t="e">
        <f>(U60/V60)*100</f>
        <v>#DIV/0!</v>
      </c>
      <c r="V61" s="115"/>
      <c r="W61" s="115"/>
      <c r="X61" s="115" t="e">
        <f>(X60/Y60)*100</f>
        <v>#DIV/0!</v>
      </c>
      <c r="Y61" s="115"/>
      <c r="Z61" s="115"/>
      <c r="AA61" s="115" t="e">
        <f>(AA60/AB60)*100</f>
        <v>#DIV/0!</v>
      </c>
      <c r="AB61" s="115"/>
      <c r="AC61" s="115"/>
      <c r="AD61" s="115" t="e">
        <f>(AD60/AE60)*100</f>
        <v>#DIV/0!</v>
      </c>
      <c r="AE61" s="115"/>
      <c r="AF61" s="115"/>
      <c r="AG61" s="115" t="e">
        <f>(AG60/AH60)*100</f>
        <v>#DIV/0!</v>
      </c>
      <c r="AH61" s="115"/>
      <c r="AI61" s="115"/>
      <c r="AJ61" s="115" t="e">
        <f>(AJ60/AK60)*100</f>
        <v>#DIV/0!</v>
      </c>
      <c r="AK61" s="115"/>
      <c r="AL61" s="115"/>
      <c r="AM61" s="115" t="e">
        <f>(AM60/AN60)*100</f>
        <v>#DIV/0!</v>
      </c>
      <c r="AN61" s="115"/>
      <c r="AO61" s="115"/>
      <c r="AP61" s="115" t="e">
        <f>(AP60/AQ60)*100</f>
        <v>#DIV/0!</v>
      </c>
      <c r="AQ61" s="115"/>
      <c r="AR61" s="115"/>
      <c r="AS61" s="115" t="e">
        <f>(AS60/AT60)*100</f>
        <v>#DIV/0!</v>
      </c>
      <c r="AT61" s="115"/>
      <c r="AU61" s="115"/>
    </row>
    <row r="62" spans="2:47" ht="18" customHeight="1" x14ac:dyDescent="0.25">
      <c r="B62" s="241"/>
      <c r="C62" s="109">
        <v>28</v>
      </c>
      <c r="D62" s="97" t="s">
        <v>302</v>
      </c>
      <c r="E62" s="97" t="s">
        <v>93</v>
      </c>
      <c r="F62" s="97" t="s">
        <v>350</v>
      </c>
      <c r="G62" s="77" t="s">
        <v>94</v>
      </c>
      <c r="H62" s="183" t="s">
        <v>28</v>
      </c>
      <c r="I62" s="16">
        <v>763</v>
      </c>
      <c r="J62" s="154">
        <v>1433</v>
      </c>
      <c r="K62" s="155"/>
      <c r="L62" s="16">
        <v>741</v>
      </c>
      <c r="M62" s="154">
        <v>1511</v>
      </c>
      <c r="N62" s="155"/>
      <c r="O62" s="16"/>
      <c r="P62" s="154"/>
      <c r="Q62" s="155"/>
      <c r="R62" s="16"/>
      <c r="S62" s="154"/>
      <c r="T62" s="155"/>
      <c r="U62" s="16"/>
      <c r="V62" s="154"/>
      <c r="W62" s="155"/>
      <c r="X62" s="16"/>
      <c r="Y62" s="154"/>
      <c r="Z62" s="155"/>
      <c r="AA62" s="16"/>
      <c r="AB62" s="154"/>
      <c r="AC62" s="155"/>
      <c r="AD62" s="16"/>
      <c r="AE62" s="154"/>
      <c r="AF62" s="155"/>
      <c r="AG62" s="16"/>
      <c r="AH62" s="154"/>
      <c r="AI62" s="155"/>
      <c r="AJ62" s="16"/>
      <c r="AK62" s="154"/>
      <c r="AL62" s="155"/>
      <c r="AM62" s="16"/>
      <c r="AN62" s="154"/>
      <c r="AO62" s="155"/>
      <c r="AP62" s="16"/>
      <c r="AQ62" s="154"/>
      <c r="AR62" s="155"/>
      <c r="AS62" s="16"/>
      <c r="AT62" s="154"/>
      <c r="AU62" s="155"/>
    </row>
    <row r="63" spans="2:47" ht="18" customHeight="1" thickBot="1" x14ac:dyDescent="0.3">
      <c r="B63" s="241"/>
      <c r="C63" s="109"/>
      <c r="D63" s="97"/>
      <c r="E63" s="97"/>
      <c r="F63" s="97"/>
      <c r="G63" s="77"/>
      <c r="H63" s="183"/>
      <c r="I63" s="115">
        <f>(I62/J62)*100</f>
        <v>53.244940683879975</v>
      </c>
      <c r="J63" s="115"/>
      <c r="K63" s="115"/>
      <c r="L63" s="115">
        <f>(L62/M62)*100</f>
        <v>49.040370615486431</v>
      </c>
      <c r="M63" s="115"/>
      <c r="N63" s="115"/>
      <c r="O63" s="115" t="e">
        <f>(O62/P62)*100</f>
        <v>#DIV/0!</v>
      </c>
      <c r="P63" s="115"/>
      <c r="Q63" s="115"/>
      <c r="R63" s="115" t="e">
        <f>(R62/S62)*100</f>
        <v>#DIV/0!</v>
      </c>
      <c r="S63" s="115"/>
      <c r="T63" s="115"/>
      <c r="U63" s="115" t="e">
        <f>(U62/V62)*100</f>
        <v>#DIV/0!</v>
      </c>
      <c r="V63" s="115"/>
      <c r="W63" s="115"/>
      <c r="X63" s="115" t="e">
        <f>(X62/Y62)*100</f>
        <v>#DIV/0!</v>
      </c>
      <c r="Y63" s="115"/>
      <c r="Z63" s="115"/>
      <c r="AA63" s="115" t="e">
        <f>(AA62/AB62)*100</f>
        <v>#DIV/0!</v>
      </c>
      <c r="AB63" s="115"/>
      <c r="AC63" s="115"/>
      <c r="AD63" s="115" t="e">
        <f>(AD62/AE62)*100</f>
        <v>#DIV/0!</v>
      </c>
      <c r="AE63" s="115"/>
      <c r="AF63" s="115"/>
      <c r="AG63" s="115" t="e">
        <f>(AG62/AH62)*100</f>
        <v>#DIV/0!</v>
      </c>
      <c r="AH63" s="115"/>
      <c r="AI63" s="115"/>
      <c r="AJ63" s="115" t="e">
        <f>(AJ62/AK62)*100</f>
        <v>#DIV/0!</v>
      </c>
      <c r="AK63" s="115"/>
      <c r="AL63" s="115"/>
      <c r="AM63" s="115" t="e">
        <f>(AM62/AN62)*100</f>
        <v>#DIV/0!</v>
      </c>
      <c r="AN63" s="115"/>
      <c r="AO63" s="115"/>
      <c r="AP63" s="115" t="e">
        <f>(AP62/AQ62)*100</f>
        <v>#DIV/0!</v>
      </c>
      <c r="AQ63" s="115"/>
      <c r="AR63" s="115"/>
      <c r="AS63" s="115" t="e">
        <f>(AS62/AT62)*100</f>
        <v>#DIV/0!</v>
      </c>
      <c r="AT63" s="115"/>
      <c r="AU63" s="115"/>
    </row>
    <row r="64" spans="2:47" ht="18" customHeight="1" x14ac:dyDescent="0.25">
      <c r="B64" s="238" t="s">
        <v>96</v>
      </c>
      <c r="C64" s="109">
        <v>29</v>
      </c>
      <c r="D64" s="97" t="s">
        <v>97</v>
      </c>
      <c r="E64" s="97" t="s">
        <v>98</v>
      </c>
      <c r="F64" s="222" t="s">
        <v>351</v>
      </c>
      <c r="G64" s="71">
        <v>0.8</v>
      </c>
      <c r="H64" s="183" t="s">
        <v>38</v>
      </c>
      <c r="I64" s="16">
        <v>1587</v>
      </c>
      <c r="J64" s="154">
        <v>1953</v>
      </c>
      <c r="K64" s="155"/>
      <c r="L64" s="16">
        <v>1371</v>
      </c>
      <c r="M64" s="154">
        <v>1764</v>
      </c>
      <c r="N64" s="155"/>
      <c r="O64" s="16"/>
      <c r="P64" s="154"/>
      <c r="Q64" s="155"/>
      <c r="R64" s="16"/>
      <c r="S64" s="154"/>
      <c r="T64" s="155"/>
      <c r="U64" s="16"/>
      <c r="V64" s="154"/>
      <c r="W64" s="155"/>
      <c r="X64" s="16"/>
      <c r="Y64" s="154"/>
      <c r="Z64" s="155"/>
      <c r="AA64" s="16"/>
      <c r="AB64" s="154"/>
      <c r="AC64" s="155"/>
      <c r="AD64" s="16"/>
      <c r="AE64" s="154"/>
      <c r="AF64" s="155"/>
      <c r="AG64" s="16"/>
      <c r="AH64" s="154"/>
      <c r="AI64" s="155"/>
      <c r="AJ64" s="16"/>
      <c r="AK64" s="154"/>
      <c r="AL64" s="155"/>
      <c r="AM64" s="16"/>
      <c r="AN64" s="154"/>
      <c r="AO64" s="155"/>
      <c r="AP64" s="16"/>
      <c r="AQ64" s="154"/>
      <c r="AR64" s="155"/>
      <c r="AS64" s="16"/>
      <c r="AT64" s="154"/>
      <c r="AU64" s="155"/>
    </row>
    <row r="65" spans="2:47" ht="18" customHeight="1" x14ac:dyDescent="0.25">
      <c r="B65" s="239"/>
      <c r="C65" s="109"/>
      <c r="D65" s="97"/>
      <c r="E65" s="97"/>
      <c r="F65" s="97"/>
      <c r="G65" s="66"/>
      <c r="H65" s="183"/>
      <c r="I65" s="115">
        <f>(I64/J64)*100</f>
        <v>81.259600614439321</v>
      </c>
      <c r="J65" s="115"/>
      <c r="K65" s="115"/>
      <c r="L65" s="115">
        <f>(L64/M64)*100</f>
        <v>77.721088435374156</v>
      </c>
      <c r="M65" s="115"/>
      <c r="N65" s="115"/>
      <c r="O65" s="115" t="e">
        <f>(O64/P64)*100</f>
        <v>#DIV/0!</v>
      </c>
      <c r="P65" s="115"/>
      <c r="Q65" s="115"/>
      <c r="R65" s="115" t="e">
        <f>(R64/S64)*100</f>
        <v>#DIV/0!</v>
      </c>
      <c r="S65" s="115"/>
      <c r="T65" s="115"/>
      <c r="U65" s="115" t="e">
        <f>(U64/V64)*100</f>
        <v>#DIV/0!</v>
      </c>
      <c r="V65" s="115"/>
      <c r="W65" s="115"/>
      <c r="X65" s="115" t="e">
        <f>(X64/Y64)*100</f>
        <v>#DIV/0!</v>
      </c>
      <c r="Y65" s="115"/>
      <c r="Z65" s="115"/>
      <c r="AA65" s="115" t="e">
        <f>(AA64/AB64)*100</f>
        <v>#DIV/0!</v>
      </c>
      <c r="AB65" s="115"/>
      <c r="AC65" s="115"/>
      <c r="AD65" s="115" t="e">
        <f>(AD64/AE64)*100</f>
        <v>#DIV/0!</v>
      </c>
      <c r="AE65" s="115"/>
      <c r="AF65" s="115"/>
      <c r="AG65" s="115" t="e">
        <f>(AG64/AH64)*100</f>
        <v>#DIV/0!</v>
      </c>
      <c r="AH65" s="115"/>
      <c r="AI65" s="115"/>
      <c r="AJ65" s="115" t="e">
        <f>(AJ64/AK64)*100</f>
        <v>#DIV/0!</v>
      </c>
      <c r="AK65" s="115"/>
      <c r="AL65" s="115"/>
      <c r="AM65" s="115" t="e">
        <f>(AM64/AN64)*100</f>
        <v>#DIV/0!</v>
      </c>
      <c r="AN65" s="115"/>
      <c r="AO65" s="115"/>
      <c r="AP65" s="115" t="e">
        <f>(AP64/AQ64)*100</f>
        <v>#DIV/0!</v>
      </c>
      <c r="AQ65" s="115"/>
      <c r="AR65" s="115"/>
      <c r="AS65" s="115" t="e">
        <f>(AS64/AT64)*100</f>
        <v>#DIV/0!</v>
      </c>
      <c r="AT65" s="115"/>
      <c r="AU65" s="115"/>
    </row>
    <row r="66" spans="2:47" ht="18" customHeight="1" x14ac:dyDescent="0.25">
      <c r="B66" s="239"/>
      <c r="C66" s="109">
        <v>30</v>
      </c>
      <c r="D66" s="97" t="s">
        <v>99</v>
      </c>
      <c r="E66" s="97" t="s">
        <v>100</v>
      </c>
      <c r="F66" s="97" t="s">
        <v>352</v>
      </c>
      <c r="G66" s="77" t="s">
        <v>101</v>
      </c>
      <c r="H66" s="183" t="s">
        <v>28</v>
      </c>
      <c r="I66" s="16">
        <v>16</v>
      </c>
      <c r="J66" s="154">
        <v>847</v>
      </c>
      <c r="K66" s="155"/>
      <c r="L66" s="16">
        <v>15</v>
      </c>
      <c r="M66" s="154">
        <v>888</v>
      </c>
      <c r="N66" s="155"/>
      <c r="O66" s="16"/>
      <c r="P66" s="154"/>
      <c r="Q66" s="155"/>
      <c r="R66" s="16"/>
      <c r="S66" s="154"/>
      <c r="T66" s="155"/>
      <c r="U66" s="16"/>
      <c r="V66" s="154"/>
      <c r="W66" s="155"/>
      <c r="X66" s="16"/>
      <c r="Y66" s="154"/>
      <c r="Z66" s="155"/>
      <c r="AA66" s="16"/>
      <c r="AB66" s="154"/>
      <c r="AC66" s="155"/>
      <c r="AD66" s="16"/>
      <c r="AE66" s="154"/>
      <c r="AF66" s="155"/>
      <c r="AG66" s="16"/>
      <c r="AH66" s="154"/>
      <c r="AI66" s="155"/>
      <c r="AJ66" s="16"/>
      <c r="AK66" s="154"/>
      <c r="AL66" s="155"/>
      <c r="AM66" s="16"/>
      <c r="AN66" s="154"/>
      <c r="AO66" s="155"/>
      <c r="AP66" s="16"/>
      <c r="AQ66" s="154"/>
      <c r="AR66" s="155"/>
      <c r="AS66" s="16"/>
      <c r="AT66" s="154"/>
      <c r="AU66" s="155"/>
    </row>
    <row r="67" spans="2:47" ht="18" customHeight="1" x14ac:dyDescent="0.25">
      <c r="B67" s="239"/>
      <c r="C67" s="109"/>
      <c r="D67" s="97"/>
      <c r="E67" s="97"/>
      <c r="F67" s="97"/>
      <c r="G67" s="77"/>
      <c r="H67" s="183"/>
      <c r="I67" s="115">
        <f>(I66/J66)*100</f>
        <v>1.8890200708382525</v>
      </c>
      <c r="J67" s="115"/>
      <c r="K67" s="115"/>
      <c r="L67" s="115">
        <f>(L66/M66)*100</f>
        <v>1.6891891891891893</v>
      </c>
      <c r="M67" s="115"/>
      <c r="N67" s="115"/>
      <c r="O67" s="115" t="e">
        <f>(O66/P66)*100</f>
        <v>#DIV/0!</v>
      </c>
      <c r="P67" s="115"/>
      <c r="Q67" s="115"/>
      <c r="R67" s="115" t="e">
        <f>(R66/S66)*100</f>
        <v>#DIV/0!</v>
      </c>
      <c r="S67" s="115"/>
      <c r="T67" s="115"/>
      <c r="U67" s="115" t="e">
        <f>(U66/V66)*100</f>
        <v>#DIV/0!</v>
      </c>
      <c r="V67" s="115"/>
      <c r="W67" s="115"/>
      <c r="X67" s="115" t="e">
        <f>(X66/Y66)*100</f>
        <v>#DIV/0!</v>
      </c>
      <c r="Y67" s="115"/>
      <c r="Z67" s="115"/>
      <c r="AA67" s="115" t="e">
        <f>(AA66/AB66)*100</f>
        <v>#DIV/0!</v>
      </c>
      <c r="AB67" s="115"/>
      <c r="AC67" s="115"/>
      <c r="AD67" s="115" t="e">
        <f>(AD66/AE66)*100</f>
        <v>#DIV/0!</v>
      </c>
      <c r="AE67" s="115"/>
      <c r="AF67" s="115"/>
      <c r="AG67" s="115" t="e">
        <f>(AG66/AH66)*100</f>
        <v>#DIV/0!</v>
      </c>
      <c r="AH67" s="115"/>
      <c r="AI67" s="115"/>
      <c r="AJ67" s="115" t="e">
        <f>(AJ66/AK66)*100</f>
        <v>#DIV/0!</v>
      </c>
      <c r="AK67" s="115"/>
      <c r="AL67" s="115"/>
      <c r="AM67" s="115" t="e">
        <f>(AM66/AN66)*100</f>
        <v>#DIV/0!</v>
      </c>
      <c r="AN67" s="115"/>
      <c r="AO67" s="115"/>
      <c r="AP67" s="115" t="e">
        <f>(AP66/AQ66)*100</f>
        <v>#DIV/0!</v>
      </c>
      <c r="AQ67" s="115"/>
      <c r="AR67" s="115"/>
      <c r="AS67" s="115" t="e">
        <f>(AS66/AT66)*100</f>
        <v>#DIV/0!</v>
      </c>
      <c r="AT67" s="115"/>
      <c r="AU67" s="115"/>
    </row>
    <row r="68" spans="2:47" ht="18" customHeight="1" x14ac:dyDescent="0.25">
      <c r="B68" s="239"/>
      <c r="C68" s="109">
        <v>31</v>
      </c>
      <c r="D68" s="97" t="s">
        <v>102</v>
      </c>
      <c r="E68" s="97" t="s">
        <v>103</v>
      </c>
      <c r="F68" s="97" t="s">
        <v>353</v>
      </c>
      <c r="G68" s="110" t="s">
        <v>104</v>
      </c>
      <c r="H68" s="183" t="s">
        <v>38</v>
      </c>
      <c r="I68" s="16">
        <v>13</v>
      </c>
      <c r="J68" s="154">
        <v>847</v>
      </c>
      <c r="K68" s="155"/>
      <c r="L68" s="16">
        <v>7</v>
      </c>
      <c r="M68" s="154">
        <v>888</v>
      </c>
      <c r="N68" s="155"/>
      <c r="O68" s="16"/>
      <c r="P68" s="154"/>
      <c r="Q68" s="155"/>
      <c r="R68" s="16"/>
      <c r="S68" s="154"/>
      <c r="T68" s="155"/>
      <c r="U68" s="16"/>
      <c r="V68" s="154"/>
      <c r="W68" s="155"/>
      <c r="X68" s="16"/>
      <c r="Y68" s="154"/>
      <c r="Z68" s="155"/>
      <c r="AA68" s="16"/>
      <c r="AB68" s="154"/>
      <c r="AC68" s="155"/>
      <c r="AD68" s="16"/>
      <c r="AE68" s="154"/>
      <c r="AF68" s="155"/>
      <c r="AG68" s="16"/>
      <c r="AH68" s="154"/>
      <c r="AI68" s="155"/>
      <c r="AJ68" s="16"/>
      <c r="AK68" s="154"/>
      <c r="AL68" s="155"/>
      <c r="AM68" s="16"/>
      <c r="AN68" s="154"/>
      <c r="AO68" s="155"/>
      <c r="AP68" s="16"/>
      <c r="AQ68" s="154"/>
      <c r="AR68" s="155"/>
      <c r="AS68" s="16"/>
      <c r="AT68" s="154"/>
      <c r="AU68" s="155"/>
    </row>
    <row r="69" spans="2:47" ht="18" customHeight="1" x14ac:dyDescent="0.25">
      <c r="B69" s="239"/>
      <c r="C69" s="109"/>
      <c r="D69" s="97"/>
      <c r="E69" s="97"/>
      <c r="F69" s="97"/>
      <c r="G69" s="110"/>
      <c r="H69" s="183"/>
      <c r="I69" s="115">
        <f>(I68/J68)*100</f>
        <v>1.5348288075560803</v>
      </c>
      <c r="J69" s="115"/>
      <c r="K69" s="115"/>
      <c r="L69" s="115">
        <f>(L68/M68)*100</f>
        <v>0.78828828828828823</v>
      </c>
      <c r="M69" s="115"/>
      <c r="N69" s="115"/>
      <c r="O69" s="115" t="e">
        <f>(O68/P68)*100</f>
        <v>#DIV/0!</v>
      </c>
      <c r="P69" s="115"/>
      <c r="Q69" s="115"/>
      <c r="R69" s="115" t="e">
        <f>(R68/S68)*100</f>
        <v>#DIV/0!</v>
      </c>
      <c r="S69" s="115"/>
      <c r="T69" s="115"/>
      <c r="U69" s="115" t="e">
        <f>(U68/V68)*100</f>
        <v>#DIV/0!</v>
      </c>
      <c r="V69" s="115"/>
      <c r="W69" s="115"/>
      <c r="X69" s="115" t="e">
        <f>(X68/Y68)*100</f>
        <v>#DIV/0!</v>
      </c>
      <c r="Y69" s="115"/>
      <c r="Z69" s="115"/>
      <c r="AA69" s="115" t="e">
        <f>(AA68/AB68)*100</f>
        <v>#DIV/0!</v>
      </c>
      <c r="AB69" s="115"/>
      <c r="AC69" s="115"/>
      <c r="AD69" s="115" t="e">
        <f>(AD68/AE68)*100</f>
        <v>#DIV/0!</v>
      </c>
      <c r="AE69" s="115"/>
      <c r="AF69" s="115"/>
      <c r="AG69" s="115" t="e">
        <f>(AG68/AH68)*100</f>
        <v>#DIV/0!</v>
      </c>
      <c r="AH69" s="115"/>
      <c r="AI69" s="115"/>
      <c r="AJ69" s="115" t="e">
        <f>(AJ68/AK68)*100</f>
        <v>#DIV/0!</v>
      </c>
      <c r="AK69" s="115"/>
      <c r="AL69" s="115"/>
      <c r="AM69" s="115" t="e">
        <f>(AM68/AN68)*100</f>
        <v>#DIV/0!</v>
      </c>
      <c r="AN69" s="115"/>
      <c r="AO69" s="115"/>
      <c r="AP69" s="115" t="e">
        <f>(AP68/AQ68)*100</f>
        <v>#DIV/0!</v>
      </c>
      <c r="AQ69" s="115"/>
      <c r="AR69" s="115"/>
      <c r="AS69" s="115" t="e">
        <f>(AS68/AT68)*100</f>
        <v>#DIV/0!</v>
      </c>
      <c r="AT69" s="115"/>
      <c r="AU69" s="115"/>
    </row>
    <row r="70" spans="2:47" ht="18" customHeight="1" x14ac:dyDescent="0.25">
      <c r="B70" s="239"/>
      <c r="C70" s="109">
        <v>32</v>
      </c>
      <c r="D70" s="97" t="s">
        <v>105</v>
      </c>
      <c r="E70" s="97" t="s">
        <v>106</v>
      </c>
      <c r="F70" s="97" t="s">
        <v>354</v>
      </c>
      <c r="G70" s="111">
        <v>7</v>
      </c>
      <c r="H70" s="183" t="s">
        <v>38</v>
      </c>
      <c r="I70" s="16">
        <v>3943</v>
      </c>
      <c r="J70" s="154">
        <v>847</v>
      </c>
      <c r="K70" s="155"/>
      <c r="L70" s="16">
        <v>3430</v>
      </c>
      <c r="M70" s="154">
        <v>888</v>
      </c>
      <c r="N70" s="155"/>
      <c r="O70" s="16"/>
      <c r="P70" s="154"/>
      <c r="Q70" s="155"/>
      <c r="R70" s="16"/>
      <c r="S70" s="154"/>
      <c r="T70" s="155"/>
      <c r="U70" s="16"/>
      <c r="V70" s="154"/>
      <c r="W70" s="155"/>
      <c r="X70" s="16"/>
      <c r="Y70" s="154"/>
      <c r="Z70" s="155"/>
      <c r="AA70" s="16"/>
      <c r="AB70" s="154"/>
      <c r="AC70" s="155"/>
      <c r="AD70" s="16"/>
      <c r="AE70" s="154"/>
      <c r="AF70" s="155"/>
      <c r="AG70" s="16"/>
      <c r="AH70" s="154"/>
      <c r="AI70" s="155"/>
      <c r="AJ70" s="16"/>
      <c r="AK70" s="154"/>
      <c r="AL70" s="155"/>
      <c r="AM70" s="16"/>
      <c r="AN70" s="154"/>
      <c r="AO70" s="155"/>
      <c r="AP70" s="16"/>
      <c r="AQ70" s="154"/>
      <c r="AR70" s="155"/>
      <c r="AS70" s="16"/>
      <c r="AT70" s="154"/>
      <c r="AU70" s="155"/>
    </row>
    <row r="71" spans="2:47" ht="18" customHeight="1" x14ac:dyDescent="0.25">
      <c r="B71" s="239"/>
      <c r="C71" s="109"/>
      <c r="D71" s="97"/>
      <c r="E71" s="97"/>
      <c r="F71" s="97"/>
      <c r="G71" s="111"/>
      <c r="H71" s="183"/>
      <c r="I71" s="115">
        <f>(I70/J70)</f>
        <v>4.6552538370720189</v>
      </c>
      <c r="J71" s="115"/>
      <c r="K71" s="115"/>
      <c r="L71" s="115">
        <f>(L70/M70)</f>
        <v>3.8626126126126126</v>
      </c>
      <c r="M71" s="115"/>
      <c r="N71" s="115"/>
      <c r="O71" s="115" t="e">
        <f>(O70/P70)</f>
        <v>#DIV/0!</v>
      </c>
      <c r="P71" s="115"/>
      <c r="Q71" s="115"/>
      <c r="R71" s="115" t="e">
        <f>(R70/S70)</f>
        <v>#DIV/0!</v>
      </c>
      <c r="S71" s="115"/>
      <c r="T71" s="115"/>
      <c r="U71" s="115" t="e">
        <f>(U70/V70)</f>
        <v>#DIV/0!</v>
      </c>
      <c r="V71" s="115"/>
      <c r="W71" s="115"/>
      <c r="X71" s="115" t="e">
        <f>(X70/Y70)</f>
        <v>#DIV/0!</v>
      </c>
      <c r="Y71" s="115"/>
      <c r="Z71" s="115"/>
      <c r="AA71" s="115" t="e">
        <f>(AA70/AB70)</f>
        <v>#DIV/0!</v>
      </c>
      <c r="AB71" s="115"/>
      <c r="AC71" s="115"/>
      <c r="AD71" s="115" t="e">
        <f>(AD70/AE70)</f>
        <v>#DIV/0!</v>
      </c>
      <c r="AE71" s="115"/>
      <c r="AF71" s="115"/>
      <c r="AG71" s="115" t="e">
        <f>(AG70/AH70)</f>
        <v>#DIV/0!</v>
      </c>
      <c r="AH71" s="115"/>
      <c r="AI71" s="115"/>
      <c r="AJ71" s="115" t="e">
        <f>(AJ70/AK70)</f>
        <v>#DIV/0!</v>
      </c>
      <c r="AK71" s="115"/>
      <c r="AL71" s="115"/>
      <c r="AM71" s="115" t="e">
        <f>(AM70/AN70)</f>
        <v>#DIV/0!</v>
      </c>
      <c r="AN71" s="115"/>
      <c r="AO71" s="115"/>
      <c r="AP71" s="115" t="e">
        <f>(AP70/AQ70)</f>
        <v>#DIV/0!</v>
      </c>
      <c r="AQ71" s="115"/>
      <c r="AR71" s="115"/>
      <c r="AS71" s="115" t="e">
        <f>(AS70/AT70)</f>
        <v>#DIV/0!</v>
      </c>
      <c r="AT71" s="115"/>
      <c r="AU71" s="115"/>
    </row>
    <row r="72" spans="2:47" ht="18" customHeight="1" x14ac:dyDescent="0.25">
      <c r="B72" s="239"/>
      <c r="C72" s="109">
        <v>33</v>
      </c>
      <c r="D72" s="97" t="s">
        <v>303</v>
      </c>
      <c r="E72" s="97" t="s">
        <v>108</v>
      </c>
      <c r="F72" s="97" t="s">
        <v>355</v>
      </c>
      <c r="G72" s="79">
        <v>0.5</v>
      </c>
      <c r="H72" s="183" t="s">
        <v>28</v>
      </c>
      <c r="I72" s="16">
        <v>763</v>
      </c>
      <c r="J72" s="154">
        <v>847</v>
      </c>
      <c r="K72" s="155"/>
      <c r="L72" s="16">
        <v>741</v>
      </c>
      <c r="M72" s="154">
        <v>888</v>
      </c>
      <c r="N72" s="155"/>
      <c r="O72" s="16"/>
      <c r="P72" s="154"/>
      <c r="Q72" s="155"/>
      <c r="R72" s="16"/>
      <c r="S72" s="154"/>
      <c r="T72" s="155"/>
      <c r="U72" s="16"/>
      <c r="V72" s="154"/>
      <c r="W72" s="155"/>
      <c r="X72" s="16"/>
      <c r="Y72" s="154"/>
      <c r="Z72" s="155"/>
      <c r="AA72" s="16"/>
      <c r="AB72" s="154"/>
      <c r="AC72" s="155"/>
      <c r="AD72" s="16"/>
      <c r="AE72" s="154"/>
      <c r="AF72" s="155"/>
      <c r="AG72" s="16"/>
      <c r="AH72" s="154"/>
      <c r="AI72" s="155"/>
      <c r="AJ72" s="16"/>
      <c r="AK72" s="154"/>
      <c r="AL72" s="155"/>
      <c r="AM72" s="16"/>
      <c r="AN72" s="154"/>
      <c r="AO72" s="155"/>
      <c r="AP72" s="16"/>
      <c r="AQ72" s="154"/>
      <c r="AR72" s="155"/>
      <c r="AS72" s="16"/>
      <c r="AT72" s="154"/>
      <c r="AU72" s="155"/>
    </row>
    <row r="73" spans="2:47" ht="18" customHeight="1" x14ac:dyDescent="0.25">
      <c r="B73" s="239"/>
      <c r="C73" s="109"/>
      <c r="D73" s="97"/>
      <c r="E73" s="97"/>
      <c r="F73" s="97"/>
      <c r="G73" s="77"/>
      <c r="H73" s="183"/>
      <c r="I73" s="115">
        <f>(I72/J72)*100</f>
        <v>90.082644628099175</v>
      </c>
      <c r="J73" s="115"/>
      <c r="K73" s="115"/>
      <c r="L73" s="115">
        <f>(L72/M72)*100</f>
        <v>83.445945945945937</v>
      </c>
      <c r="M73" s="115"/>
      <c r="N73" s="115"/>
      <c r="O73" s="115" t="e">
        <f>(O72/P72)*100</f>
        <v>#DIV/0!</v>
      </c>
      <c r="P73" s="115"/>
      <c r="Q73" s="115"/>
      <c r="R73" s="115" t="e">
        <f>(R72/S72)*100</f>
        <v>#DIV/0!</v>
      </c>
      <c r="S73" s="115"/>
      <c r="T73" s="115"/>
      <c r="U73" s="115" t="e">
        <f>(U72/V72)*100</f>
        <v>#DIV/0!</v>
      </c>
      <c r="V73" s="115"/>
      <c r="W73" s="115"/>
      <c r="X73" s="115" t="e">
        <f>(X72/Y72)*100</f>
        <v>#DIV/0!</v>
      </c>
      <c r="Y73" s="115"/>
      <c r="Z73" s="115"/>
      <c r="AA73" s="115" t="e">
        <f>(AA72/AB72)*100</f>
        <v>#DIV/0!</v>
      </c>
      <c r="AB73" s="115"/>
      <c r="AC73" s="115"/>
      <c r="AD73" s="115" t="e">
        <f>(AD72/AE72)*100</f>
        <v>#DIV/0!</v>
      </c>
      <c r="AE73" s="115"/>
      <c r="AF73" s="115"/>
      <c r="AG73" s="115" t="e">
        <f>(AG72/AH72)*100</f>
        <v>#DIV/0!</v>
      </c>
      <c r="AH73" s="115"/>
      <c r="AI73" s="115"/>
      <c r="AJ73" s="115" t="e">
        <f>(AJ72/AK72)*100</f>
        <v>#DIV/0!</v>
      </c>
      <c r="AK73" s="115"/>
      <c r="AL73" s="115"/>
      <c r="AM73" s="115" t="e">
        <f>(AM72/AN72)*100</f>
        <v>#DIV/0!</v>
      </c>
      <c r="AN73" s="115"/>
      <c r="AO73" s="115"/>
      <c r="AP73" s="115" t="e">
        <f>(AP72/AQ72)*100</f>
        <v>#DIV/0!</v>
      </c>
      <c r="AQ73" s="115"/>
      <c r="AR73" s="115"/>
      <c r="AS73" s="115" t="e">
        <f>(AS72/AT72)*100</f>
        <v>#DIV/0!</v>
      </c>
      <c r="AT73" s="115"/>
      <c r="AU73" s="115"/>
    </row>
    <row r="74" spans="2:47" ht="18" customHeight="1" x14ac:dyDescent="0.25">
      <c r="B74" s="239"/>
      <c r="C74" s="109">
        <v>34</v>
      </c>
      <c r="D74" s="97" t="s">
        <v>304</v>
      </c>
      <c r="E74" s="97" t="s">
        <v>110</v>
      </c>
      <c r="F74" s="97" t="s">
        <v>356</v>
      </c>
      <c r="G74" s="79">
        <v>0.1</v>
      </c>
      <c r="H74" s="183" t="s">
        <v>28</v>
      </c>
      <c r="I74" s="16">
        <v>0</v>
      </c>
      <c r="J74" s="154">
        <v>847</v>
      </c>
      <c r="K74" s="155"/>
      <c r="L74" s="16">
        <v>0</v>
      </c>
      <c r="M74" s="154">
        <v>888</v>
      </c>
      <c r="N74" s="155"/>
      <c r="O74" s="16"/>
      <c r="P74" s="154"/>
      <c r="Q74" s="155"/>
      <c r="R74" s="16"/>
      <c r="S74" s="154"/>
      <c r="T74" s="155"/>
      <c r="U74" s="16"/>
      <c r="V74" s="154"/>
      <c r="W74" s="155"/>
      <c r="X74" s="16"/>
      <c r="Y74" s="154"/>
      <c r="Z74" s="155"/>
      <c r="AA74" s="16"/>
      <c r="AB74" s="154"/>
      <c r="AC74" s="155"/>
      <c r="AD74" s="16"/>
      <c r="AE74" s="154"/>
      <c r="AF74" s="155"/>
      <c r="AG74" s="16"/>
      <c r="AH74" s="154"/>
      <c r="AI74" s="155"/>
      <c r="AJ74" s="16"/>
      <c r="AK74" s="154"/>
      <c r="AL74" s="155"/>
      <c r="AM74" s="16"/>
      <c r="AN74" s="154"/>
      <c r="AO74" s="155"/>
      <c r="AP74" s="16"/>
      <c r="AQ74" s="154"/>
      <c r="AR74" s="155"/>
      <c r="AS74" s="16"/>
      <c r="AT74" s="154"/>
      <c r="AU74" s="155"/>
    </row>
    <row r="75" spans="2:47" ht="18" customHeight="1" x14ac:dyDescent="0.25">
      <c r="B75" s="239"/>
      <c r="C75" s="109"/>
      <c r="D75" s="97"/>
      <c r="E75" s="97"/>
      <c r="F75" s="97"/>
      <c r="G75" s="77"/>
      <c r="H75" s="183"/>
      <c r="I75" s="115">
        <f>(I74/J74)*100</f>
        <v>0</v>
      </c>
      <c r="J75" s="115"/>
      <c r="K75" s="115"/>
      <c r="L75" s="115">
        <f>(L74/M74)*100</f>
        <v>0</v>
      </c>
      <c r="M75" s="115"/>
      <c r="N75" s="115"/>
      <c r="O75" s="115" t="e">
        <f>(O74/P74)*100</f>
        <v>#DIV/0!</v>
      </c>
      <c r="P75" s="115"/>
      <c r="Q75" s="115"/>
      <c r="R75" s="115" t="e">
        <f>(R74/S74)*100</f>
        <v>#DIV/0!</v>
      </c>
      <c r="S75" s="115"/>
      <c r="T75" s="115"/>
      <c r="U75" s="115" t="e">
        <f>(U74/V74)*100</f>
        <v>#DIV/0!</v>
      </c>
      <c r="V75" s="115"/>
      <c r="W75" s="115"/>
      <c r="X75" s="115" t="e">
        <f>(X74/Y74)*100</f>
        <v>#DIV/0!</v>
      </c>
      <c r="Y75" s="115"/>
      <c r="Z75" s="115"/>
      <c r="AA75" s="115" t="e">
        <f>(AA74/AB74)*100</f>
        <v>#DIV/0!</v>
      </c>
      <c r="AB75" s="115"/>
      <c r="AC75" s="115"/>
      <c r="AD75" s="115" t="e">
        <f>(AD74/AE74)*100</f>
        <v>#DIV/0!</v>
      </c>
      <c r="AE75" s="115"/>
      <c r="AF75" s="115"/>
      <c r="AG75" s="115" t="e">
        <f>(AG74/AH74)*100</f>
        <v>#DIV/0!</v>
      </c>
      <c r="AH75" s="115"/>
      <c r="AI75" s="115"/>
      <c r="AJ75" s="115" t="e">
        <f>(AJ74/AK74)*100</f>
        <v>#DIV/0!</v>
      </c>
      <c r="AK75" s="115"/>
      <c r="AL75" s="115"/>
      <c r="AM75" s="115" t="e">
        <f>(AM74/AN74)*100</f>
        <v>#DIV/0!</v>
      </c>
      <c r="AN75" s="115"/>
      <c r="AO75" s="115"/>
      <c r="AP75" s="115" t="e">
        <f>(AP74/AQ74)*100</f>
        <v>#DIV/0!</v>
      </c>
      <c r="AQ75" s="115"/>
      <c r="AR75" s="115"/>
      <c r="AS75" s="115" t="e">
        <f>(AS74/AT74)*100</f>
        <v>#DIV/0!</v>
      </c>
      <c r="AT75" s="115"/>
      <c r="AU75" s="115"/>
    </row>
    <row r="76" spans="2:47" ht="18" customHeight="1" x14ac:dyDescent="0.25">
      <c r="B76" s="239"/>
      <c r="C76" s="109">
        <v>35</v>
      </c>
      <c r="D76" s="97" t="s">
        <v>111</v>
      </c>
      <c r="E76" s="97" t="s">
        <v>112</v>
      </c>
      <c r="F76" s="97" t="s">
        <v>357</v>
      </c>
      <c r="G76" s="110" t="s">
        <v>113</v>
      </c>
      <c r="H76" s="183" t="s">
        <v>38</v>
      </c>
      <c r="I76" s="16">
        <v>847</v>
      </c>
      <c r="J76" s="154">
        <v>63</v>
      </c>
      <c r="K76" s="155"/>
      <c r="L76" s="16">
        <v>888</v>
      </c>
      <c r="M76" s="154">
        <v>63</v>
      </c>
      <c r="N76" s="155"/>
      <c r="O76" s="16"/>
      <c r="P76" s="154"/>
      <c r="Q76" s="155"/>
      <c r="R76" s="16"/>
      <c r="S76" s="154"/>
      <c r="T76" s="155"/>
      <c r="U76" s="16"/>
      <c r="V76" s="154"/>
      <c r="W76" s="155"/>
      <c r="X76" s="16"/>
      <c r="Y76" s="154"/>
      <c r="Z76" s="155"/>
      <c r="AA76" s="16"/>
      <c r="AB76" s="154"/>
      <c r="AC76" s="155"/>
      <c r="AD76" s="16"/>
      <c r="AE76" s="154"/>
      <c r="AF76" s="155"/>
      <c r="AG76" s="16"/>
      <c r="AH76" s="154"/>
      <c r="AI76" s="155"/>
      <c r="AJ76" s="16"/>
      <c r="AK76" s="154"/>
      <c r="AL76" s="155"/>
      <c r="AM76" s="16"/>
      <c r="AN76" s="154"/>
      <c r="AO76" s="155"/>
      <c r="AP76" s="16"/>
      <c r="AQ76" s="154"/>
      <c r="AR76" s="155"/>
      <c r="AS76" s="16"/>
      <c r="AT76" s="154"/>
      <c r="AU76" s="155"/>
    </row>
    <row r="77" spans="2:47" ht="26.25" customHeight="1" x14ac:dyDescent="0.25">
      <c r="B77" s="239"/>
      <c r="C77" s="109"/>
      <c r="D77" s="97"/>
      <c r="E77" s="97"/>
      <c r="F77" s="97"/>
      <c r="G77" s="110"/>
      <c r="H77" s="183"/>
      <c r="I77" s="115">
        <f t="shared" ref="I77" si="0">(I76/J76)</f>
        <v>13.444444444444445</v>
      </c>
      <c r="J77" s="115"/>
      <c r="K77" s="115"/>
      <c r="L77" s="115">
        <f t="shared" ref="L77" si="1">(L76/M76)</f>
        <v>14.095238095238095</v>
      </c>
      <c r="M77" s="115"/>
      <c r="N77" s="115"/>
      <c r="O77" s="115" t="e">
        <f t="shared" ref="O77" si="2">(O76/P76)</f>
        <v>#DIV/0!</v>
      </c>
      <c r="P77" s="115"/>
      <c r="Q77" s="115"/>
      <c r="R77" s="115" t="e">
        <f t="shared" ref="R77" si="3">(R76/S76)</f>
        <v>#DIV/0!</v>
      </c>
      <c r="S77" s="115"/>
      <c r="T77" s="115"/>
      <c r="U77" s="115" t="e">
        <f t="shared" ref="U77" si="4">(U76/V76)</f>
        <v>#DIV/0!</v>
      </c>
      <c r="V77" s="115"/>
      <c r="W77" s="115"/>
      <c r="X77" s="115" t="e">
        <f t="shared" ref="X77" si="5">(X76/Y76)</f>
        <v>#DIV/0!</v>
      </c>
      <c r="Y77" s="115"/>
      <c r="Z77" s="115"/>
      <c r="AA77" s="115" t="e">
        <f t="shared" ref="AA77" si="6">(AA76/AB76)</f>
        <v>#DIV/0!</v>
      </c>
      <c r="AB77" s="115"/>
      <c r="AC77" s="115"/>
      <c r="AD77" s="115" t="e">
        <f t="shared" ref="AD77" si="7">(AD76/AE76)</f>
        <v>#DIV/0!</v>
      </c>
      <c r="AE77" s="115"/>
      <c r="AF77" s="115"/>
      <c r="AG77" s="115" t="e">
        <f t="shared" ref="AG77" si="8">(AG76/AH76)</f>
        <v>#DIV/0!</v>
      </c>
      <c r="AH77" s="115"/>
      <c r="AI77" s="115"/>
      <c r="AJ77" s="115" t="e">
        <f t="shared" ref="AJ77" si="9">(AJ76/AK76)</f>
        <v>#DIV/0!</v>
      </c>
      <c r="AK77" s="115"/>
      <c r="AL77" s="115"/>
      <c r="AM77" s="115" t="e">
        <f t="shared" ref="AM77" si="10">(AM76/AN76)</f>
        <v>#DIV/0!</v>
      </c>
      <c r="AN77" s="115"/>
      <c r="AO77" s="115"/>
      <c r="AP77" s="115" t="e">
        <f t="shared" ref="AP77" si="11">(AP76/AQ76)</f>
        <v>#DIV/0!</v>
      </c>
      <c r="AQ77" s="115"/>
      <c r="AR77" s="115"/>
      <c r="AS77" s="115" t="e">
        <f t="shared" ref="AS77" si="12">(AS76/AT76)</f>
        <v>#DIV/0!</v>
      </c>
      <c r="AT77" s="115"/>
      <c r="AU77" s="115"/>
    </row>
    <row r="78" spans="2:47" ht="18" customHeight="1" x14ac:dyDescent="0.25">
      <c r="B78" s="239"/>
      <c r="C78" s="109">
        <v>36</v>
      </c>
      <c r="D78" s="97" t="s">
        <v>114</v>
      </c>
      <c r="E78" s="97" t="s">
        <v>115</v>
      </c>
      <c r="F78" s="230" t="s">
        <v>358</v>
      </c>
      <c r="G78" s="77" t="s">
        <v>116</v>
      </c>
      <c r="H78" s="183" t="s">
        <v>38</v>
      </c>
      <c r="I78" s="16">
        <v>18.739999999999998</v>
      </c>
      <c r="J78" s="16">
        <v>4.66</v>
      </c>
      <c r="K78" s="15">
        <v>81.260000000000005</v>
      </c>
      <c r="L78" s="16">
        <v>22.28</v>
      </c>
      <c r="M78" s="16">
        <v>3.86</v>
      </c>
      <c r="N78" s="15">
        <v>77.72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39"/>
      <c r="C79" s="109"/>
      <c r="D79" s="97"/>
      <c r="E79" s="97"/>
      <c r="F79" s="230"/>
      <c r="G79" s="77"/>
      <c r="H79" s="183"/>
      <c r="I79" s="115">
        <f>(I78*J78)/K78</f>
        <v>1.0746788087619985</v>
      </c>
      <c r="J79" s="115"/>
      <c r="K79" s="115"/>
      <c r="L79" s="115">
        <f>(L78*M78)/N78</f>
        <v>1.1065465774575398</v>
      </c>
      <c r="M79" s="115"/>
      <c r="N79" s="115"/>
      <c r="O79" s="115" t="e">
        <f>(O78*P78)/Q78</f>
        <v>#DIV/0!</v>
      </c>
      <c r="P79" s="115"/>
      <c r="Q79" s="115"/>
      <c r="R79" s="115" t="e">
        <f>(R78*S78)/T78</f>
        <v>#DIV/0!</v>
      </c>
      <c r="S79" s="115"/>
      <c r="T79" s="115"/>
      <c r="U79" s="115" t="e">
        <f>(U78*V78)/W78</f>
        <v>#DIV/0!</v>
      </c>
      <c r="V79" s="115"/>
      <c r="W79" s="115"/>
      <c r="X79" s="115" t="e">
        <f>(X78*Y78)/Z78</f>
        <v>#DIV/0!</v>
      </c>
      <c r="Y79" s="115"/>
      <c r="Z79" s="115"/>
      <c r="AA79" s="115" t="e">
        <f>(AA78*AB78)/AC78</f>
        <v>#DIV/0!</v>
      </c>
      <c r="AB79" s="115"/>
      <c r="AC79" s="115"/>
      <c r="AD79" s="115" t="e">
        <f>(AD78*AE78)/AF78</f>
        <v>#DIV/0!</v>
      </c>
      <c r="AE79" s="115"/>
      <c r="AF79" s="115"/>
      <c r="AG79" s="115" t="e">
        <f>(AG78*AH78)/AI78</f>
        <v>#DIV/0!</v>
      </c>
      <c r="AH79" s="115"/>
      <c r="AI79" s="115"/>
      <c r="AJ79" s="115" t="e">
        <f>(AJ78*AK78)/AL78</f>
        <v>#DIV/0!</v>
      </c>
      <c r="AK79" s="115"/>
      <c r="AL79" s="115"/>
      <c r="AM79" s="115" t="e">
        <f>(AM78*AN78)/AO78</f>
        <v>#DIV/0!</v>
      </c>
      <c r="AN79" s="115"/>
      <c r="AO79" s="115"/>
      <c r="AP79" s="115" t="e">
        <f>(AP78*AQ78)/AR78</f>
        <v>#DIV/0!</v>
      </c>
      <c r="AQ79" s="115"/>
      <c r="AR79" s="115"/>
      <c r="AS79" s="115" t="e">
        <f>(AS78*AT78)/AU78</f>
        <v>#DIV/0!</v>
      </c>
      <c r="AT79" s="115"/>
      <c r="AU79" s="115"/>
    </row>
    <row r="80" spans="2:47" ht="18" customHeight="1" x14ac:dyDescent="0.25">
      <c r="B80" s="239"/>
      <c r="C80" s="109">
        <v>37</v>
      </c>
      <c r="D80" s="103" t="s">
        <v>117</v>
      </c>
      <c r="E80" s="103" t="s">
        <v>118</v>
      </c>
      <c r="F80" s="103" t="s">
        <v>359</v>
      </c>
      <c r="G80" s="106"/>
      <c r="H80" s="214" t="s">
        <v>38</v>
      </c>
      <c r="I80" s="16">
        <v>99</v>
      </c>
      <c r="J80" s="154">
        <v>496</v>
      </c>
      <c r="K80" s="155"/>
      <c r="L80" s="16">
        <v>129</v>
      </c>
      <c r="M80" s="154">
        <v>527</v>
      </c>
      <c r="N80" s="155"/>
      <c r="O80" s="16"/>
      <c r="P80" s="154"/>
      <c r="Q80" s="155"/>
      <c r="R80" s="16"/>
      <c r="S80" s="154"/>
      <c r="T80" s="155"/>
      <c r="U80" s="16"/>
      <c r="V80" s="154"/>
      <c r="W80" s="155"/>
      <c r="X80" s="16"/>
      <c r="Y80" s="154"/>
      <c r="Z80" s="155"/>
      <c r="AA80" s="16"/>
      <c r="AB80" s="154"/>
      <c r="AC80" s="155"/>
      <c r="AD80" s="16"/>
      <c r="AE80" s="154"/>
      <c r="AF80" s="155"/>
      <c r="AG80" s="16"/>
      <c r="AH80" s="154"/>
      <c r="AI80" s="155"/>
      <c r="AJ80" s="16"/>
      <c r="AK80" s="154"/>
      <c r="AL80" s="155"/>
      <c r="AM80" s="16"/>
      <c r="AN80" s="154"/>
      <c r="AO80" s="155"/>
      <c r="AP80" s="16"/>
      <c r="AQ80" s="154"/>
      <c r="AR80" s="155"/>
      <c r="AS80" s="16"/>
      <c r="AT80" s="154"/>
      <c r="AU80" s="155"/>
    </row>
    <row r="81" spans="2:47" ht="18" customHeight="1" thickBot="1" x14ac:dyDescent="0.3">
      <c r="B81" s="239"/>
      <c r="C81" s="109"/>
      <c r="D81" s="103"/>
      <c r="E81" s="103"/>
      <c r="F81" s="103"/>
      <c r="G81" s="106"/>
      <c r="H81" s="214"/>
      <c r="I81" s="115">
        <f>(I80/J80)*100</f>
        <v>19.959677419354836</v>
      </c>
      <c r="J81" s="115"/>
      <c r="K81" s="115"/>
      <c r="L81" s="115">
        <f>(L80/M80)*100</f>
        <v>24.478178368121441</v>
      </c>
      <c r="M81" s="115"/>
      <c r="N81" s="115"/>
      <c r="O81" s="115" t="e">
        <f>(O80/P80)*100</f>
        <v>#DIV/0!</v>
      </c>
      <c r="P81" s="115"/>
      <c r="Q81" s="115"/>
      <c r="R81" s="115" t="e">
        <f>(R80/S80)*100</f>
        <v>#DIV/0!</v>
      </c>
      <c r="S81" s="115"/>
      <c r="T81" s="115"/>
      <c r="U81" s="115" t="e">
        <f>(U80/V80)*100</f>
        <v>#DIV/0!</v>
      </c>
      <c r="V81" s="115"/>
      <c r="W81" s="115"/>
      <c r="X81" s="115" t="e">
        <f>(X80/Y80)*100</f>
        <v>#DIV/0!</v>
      </c>
      <c r="Y81" s="115"/>
      <c r="Z81" s="115"/>
      <c r="AA81" s="115" t="e">
        <f>(AA80/AB80)*100</f>
        <v>#DIV/0!</v>
      </c>
      <c r="AB81" s="115"/>
      <c r="AC81" s="115"/>
      <c r="AD81" s="115" t="e">
        <f>(AD80/AE80)*100</f>
        <v>#DIV/0!</v>
      </c>
      <c r="AE81" s="115"/>
      <c r="AF81" s="115"/>
      <c r="AG81" s="115" t="e">
        <f>(AG80/AH80)*100</f>
        <v>#DIV/0!</v>
      </c>
      <c r="AH81" s="115"/>
      <c r="AI81" s="115"/>
      <c r="AJ81" s="115" t="e">
        <f>(AJ80/AK80)*100</f>
        <v>#DIV/0!</v>
      </c>
      <c r="AK81" s="115"/>
      <c r="AL81" s="115"/>
      <c r="AM81" s="115" t="e">
        <f>(AM80/AN80)*100</f>
        <v>#DIV/0!</v>
      </c>
      <c r="AN81" s="115"/>
      <c r="AO81" s="115"/>
      <c r="AP81" s="115" t="e">
        <f>(AP80/AQ80)*100</f>
        <v>#DIV/0!</v>
      </c>
      <c r="AQ81" s="115"/>
      <c r="AR81" s="115"/>
      <c r="AS81" s="115" t="e">
        <f>(AS80/AT80)*100</f>
        <v>#DIV/0!</v>
      </c>
      <c r="AT81" s="115"/>
      <c r="AU81" s="115"/>
    </row>
    <row r="82" spans="2:47" ht="18" customHeight="1" x14ac:dyDescent="0.25">
      <c r="B82" s="235" t="s">
        <v>120</v>
      </c>
      <c r="C82" s="109">
        <v>38</v>
      </c>
      <c r="D82" s="97" t="s">
        <v>305</v>
      </c>
      <c r="E82" s="97" t="s">
        <v>282</v>
      </c>
      <c r="F82" s="222" t="s">
        <v>360</v>
      </c>
      <c r="G82" s="79">
        <v>0.85</v>
      </c>
      <c r="H82" s="183" t="s">
        <v>38</v>
      </c>
      <c r="I82" s="16">
        <v>462</v>
      </c>
      <c r="J82" s="154">
        <v>465</v>
      </c>
      <c r="K82" s="155"/>
      <c r="L82" s="16">
        <v>518</v>
      </c>
      <c r="M82" s="154">
        <v>472</v>
      </c>
      <c r="N82" s="155"/>
      <c r="O82" s="16"/>
      <c r="P82" s="154"/>
      <c r="Q82" s="155"/>
      <c r="R82" s="16"/>
      <c r="S82" s="154"/>
      <c r="T82" s="155"/>
      <c r="U82" s="16"/>
      <c r="V82" s="154"/>
      <c r="W82" s="155"/>
      <c r="X82" s="16"/>
      <c r="Y82" s="154"/>
      <c r="Z82" s="155"/>
      <c r="AA82" s="16"/>
      <c r="AB82" s="154"/>
      <c r="AC82" s="155"/>
      <c r="AD82" s="16"/>
      <c r="AE82" s="154"/>
      <c r="AF82" s="155"/>
      <c r="AG82" s="16"/>
      <c r="AH82" s="154"/>
      <c r="AI82" s="155"/>
      <c r="AJ82" s="16"/>
      <c r="AK82" s="154"/>
      <c r="AL82" s="155"/>
      <c r="AM82" s="16"/>
      <c r="AN82" s="154"/>
      <c r="AO82" s="155"/>
      <c r="AP82" s="16"/>
      <c r="AQ82" s="154"/>
      <c r="AR82" s="155"/>
      <c r="AS82" s="16"/>
      <c r="AT82" s="154"/>
      <c r="AU82" s="155"/>
    </row>
    <row r="83" spans="2:47" ht="18" customHeight="1" x14ac:dyDescent="0.25">
      <c r="B83" s="236"/>
      <c r="C83" s="109"/>
      <c r="D83" s="97"/>
      <c r="E83" s="97"/>
      <c r="F83" s="97"/>
      <c r="G83" s="77"/>
      <c r="H83" s="183"/>
      <c r="I83" s="310">
        <f>(I82/J82)*100</f>
        <v>99.354838709677423</v>
      </c>
      <c r="J83" s="310"/>
      <c r="K83" s="310"/>
      <c r="L83" s="310">
        <f>(L82/M82)*100</f>
        <v>109.7457627118644</v>
      </c>
      <c r="M83" s="310"/>
      <c r="N83" s="310"/>
      <c r="O83" s="115" t="e">
        <f>(O82/P82)*100</f>
        <v>#DIV/0!</v>
      </c>
      <c r="P83" s="115"/>
      <c r="Q83" s="115"/>
      <c r="R83" s="115" t="e">
        <f>(R82/S82)*100</f>
        <v>#DIV/0!</v>
      </c>
      <c r="S83" s="115"/>
      <c r="T83" s="115"/>
      <c r="U83" s="115" t="e">
        <f>(U82/V82)*100</f>
        <v>#DIV/0!</v>
      </c>
      <c r="V83" s="115"/>
      <c r="W83" s="115"/>
      <c r="X83" s="115" t="e">
        <f>(X82/Y82)*100</f>
        <v>#DIV/0!</v>
      </c>
      <c r="Y83" s="115"/>
      <c r="Z83" s="115"/>
      <c r="AA83" s="115" t="e">
        <f>(AA82/AB82)*100</f>
        <v>#DIV/0!</v>
      </c>
      <c r="AB83" s="115"/>
      <c r="AC83" s="115"/>
      <c r="AD83" s="115" t="e">
        <f>(AD82/AE82)*100</f>
        <v>#DIV/0!</v>
      </c>
      <c r="AE83" s="115"/>
      <c r="AF83" s="115"/>
      <c r="AG83" s="115" t="e">
        <f>(AG82/AH82)*100</f>
        <v>#DIV/0!</v>
      </c>
      <c r="AH83" s="115"/>
      <c r="AI83" s="115"/>
      <c r="AJ83" s="115" t="e">
        <f>(AJ82/AK82)*100</f>
        <v>#DIV/0!</v>
      </c>
      <c r="AK83" s="115"/>
      <c r="AL83" s="115"/>
      <c r="AM83" s="115" t="e">
        <f>(AM82/AN82)*100</f>
        <v>#DIV/0!</v>
      </c>
      <c r="AN83" s="115"/>
      <c r="AO83" s="115"/>
      <c r="AP83" s="115" t="e">
        <f>(AP82/AQ82)*100</f>
        <v>#DIV/0!</v>
      </c>
      <c r="AQ83" s="115"/>
      <c r="AR83" s="115"/>
      <c r="AS83" s="115" t="e">
        <f>(AS82/AT82)*100</f>
        <v>#DIV/0!</v>
      </c>
      <c r="AT83" s="115"/>
      <c r="AU83" s="115"/>
    </row>
    <row r="84" spans="2:47" ht="18" customHeight="1" x14ac:dyDescent="0.25">
      <c r="B84" s="236"/>
      <c r="C84" s="109">
        <v>39</v>
      </c>
      <c r="D84" s="97" t="s">
        <v>123</v>
      </c>
      <c r="E84" s="97" t="s">
        <v>124</v>
      </c>
      <c r="F84" s="97" t="s">
        <v>361</v>
      </c>
      <c r="G84" s="77">
        <v>3</v>
      </c>
      <c r="H84" s="183" t="s">
        <v>28</v>
      </c>
      <c r="I84" s="16">
        <v>476</v>
      </c>
      <c r="J84" s="16">
        <v>31</v>
      </c>
      <c r="K84" s="16">
        <v>3</v>
      </c>
      <c r="L84" s="16">
        <v>518</v>
      </c>
      <c r="M84" s="16">
        <v>28</v>
      </c>
      <c r="N84" s="16">
        <v>3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36"/>
      <c r="C85" s="109"/>
      <c r="D85" s="97"/>
      <c r="E85" s="97"/>
      <c r="F85" s="97"/>
      <c r="G85" s="77"/>
      <c r="H85" s="183"/>
      <c r="I85" s="234">
        <f>(I84/J84)/K84</f>
        <v>5.118279569892473</v>
      </c>
      <c r="J85" s="234"/>
      <c r="K85" s="234"/>
      <c r="L85" s="234">
        <f>(L84/M84)/N84</f>
        <v>6.166666666666667</v>
      </c>
      <c r="M85" s="234"/>
      <c r="N85" s="234"/>
      <c r="O85" s="234" t="e">
        <f>(O84/P84)/Q84</f>
        <v>#DIV/0!</v>
      </c>
      <c r="P85" s="234"/>
      <c r="Q85" s="234"/>
      <c r="R85" s="234" t="e">
        <f>(R84/S84)/T84</f>
        <v>#DIV/0!</v>
      </c>
      <c r="S85" s="234"/>
      <c r="T85" s="234"/>
      <c r="U85" s="234" t="e">
        <f>(U84/V84)/W84</f>
        <v>#DIV/0!</v>
      </c>
      <c r="V85" s="234"/>
      <c r="W85" s="234"/>
      <c r="X85" s="234" t="e">
        <f>(X84/Y84)/Z84</f>
        <v>#DIV/0!</v>
      </c>
      <c r="Y85" s="234"/>
      <c r="Z85" s="234"/>
      <c r="AA85" s="234" t="e">
        <f>(AA84/AB84)/AC84</f>
        <v>#DIV/0!</v>
      </c>
      <c r="AB85" s="234"/>
      <c r="AC85" s="234"/>
      <c r="AD85" s="234" t="e">
        <f>(AD84/AE84)/AF84</f>
        <v>#DIV/0!</v>
      </c>
      <c r="AE85" s="234"/>
      <c r="AF85" s="234"/>
      <c r="AG85" s="234" t="e">
        <f>(AG84/AH84)/AI84</f>
        <v>#DIV/0!</v>
      </c>
      <c r="AH85" s="234"/>
      <c r="AI85" s="234"/>
      <c r="AJ85" s="234" t="e">
        <f>(AJ84/AK84)/AL84</f>
        <v>#DIV/0!</v>
      </c>
      <c r="AK85" s="234"/>
      <c r="AL85" s="234"/>
      <c r="AM85" s="234" t="e">
        <f>(AM84/AN84)/AO84</f>
        <v>#DIV/0!</v>
      </c>
      <c r="AN85" s="234"/>
      <c r="AO85" s="234"/>
      <c r="AP85" s="234" t="e">
        <f>(AP84/AQ84)/AR84</f>
        <v>#DIV/0!</v>
      </c>
      <c r="AQ85" s="234"/>
      <c r="AR85" s="234"/>
      <c r="AS85" s="234" t="e">
        <f>(AS84/AT84)/AU84</f>
        <v>#DIV/0!</v>
      </c>
      <c r="AT85" s="234"/>
      <c r="AU85" s="234"/>
    </row>
    <row r="86" spans="2:47" ht="18" customHeight="1" x14ac:dyDescent="0.25">
      <c r="B86" s="236"/>
      <c r="C86" s="109">
        <v>40</v>
      </c>
      <c r="D86" s="103" t="s">
        <v>321</v>
      </c>
      <c r="E86" s="103" t="s">
        <v>283</v>
      </c>
      <c r="F86" s="237" t="s">
        <v>362</v>
      </c>
      <c r="G86" s="106"/>
      <c r="H86" s="214" t="s">
        <v>28</v>
      </c>
      <c r="I86" s="16">
        <v>14</v>
      </c>
      <c r="J86" s="154">
        <v>476</v>
      </c>
      <c r="K86" s="155"/>
      <c r="L86" s="16">
        <v>19</v>
      </c>
      <c r="M86" s="154">
        <v>537</v>
      </c>
      <c r="N86" s="155"/>
      <c r="O86" s="16"/>
      <c r="P86" s="154"/>
      <c r="Q86" s="155"/>
      <c r="R86" s="16"/>
      <c r="S86" s="154"/>
      <c r="T86" s="155"/>
      <c r="U86" s="16"/>
      <c r="V86" s="154"/>
      <c r="W86" s="155"/>
      <c r="X86" s="16"/>
      <c r="Y86" s="154"/>
      <c r="Z86" s="155"/>
      <c r="AA86" s="16"/>
      <c r="AB86" s="154"/>
      <c r="AC86" s="155"/>
      <c r="AD86" s="16"/>
      <c r="AE86" s="154"/>
      <c r="AF86" s="155"/>
      <c r="AG86" s="16"/>
      <c r="AH86" s="154"/>
      <c r="AI86" s="155"/>
      <c r="AJ86" s="16"/>
      <c r="AK86" s="154"/>
      <c r="AL86" s="155"/>
      <c r="AM86" s="16"/>
      <c r="AN86" s="154"/>
      <c r="AO86" s="155"/>
      <c r="AP86" s="16"/>
      <c r="AQ86" s="154"/>
      <c r="AR86" s="155"/>
      <c r="AS86" s="16"/>
      <c r="AT86" s="154"/>
      <c r="AU86" s="155"/>
    </row>
    <row r="87" spans="2:47" ht="18" customHeight="1" x14ac:dyDescent="0.25">
      <c r="B87" s="236"/>
      <c r="C87" s="109"/>
      <c r="D87" s="103"/>
      <c r="E87" s="103"/>
      <c r="F87" s="237"/>
      <c r="G87" s="106"/>
      <c r="H87" s="214"/>
      <c r="I87" s="115">
        <f>(I86/J86)*100</f>
        <v>2.9411764705882351</v>
      </c>
      <c r="J87" s="115"/>
      <c r="K87" s="115"/>
      <c r="L87" s="115">
        <f>(L86/M86)*100</f>
        <v>3.5381750465549344</v>
      </c>
      <c r="M87" s="115"/>
      <c r="N87" s="115"/>
      <c r="O87" s="115" t="e">
        <f>(O86/P86)*100</f>
        <v>#DIV/0!</v>
      </c>
      <c r="P87" s="115"/>
      <c r="Q87" s="115"/>
      <c r="R87" s="115" t="e">
        <f>(R86/S86)*100</f>
        <v>#DIV/0!</v>
      </c>
      <c r="S87" s="115"/>
      <c r="T87" s="115"/>
      <c r="U87" s="115" t="e">
        <f>(U86/V86)*100</f>
        <v>#DIV/0!</v>
      </c>
      <c r="V87" s="115"/>
      <c r="W87" s="115"/>
      <c r="X87" s="115" t="e">
        <f>(X86/Y86)*100</f>
        <v>#DIV/0!</v>
      </c>
      <c r="Y87" s="115"/>
      <c r="Z87" s="115"/>
      <c r="AA87" s="115" t="e">
        <f>(AA86/AB86)*100</f>
        <v>#DIV/0!</v>
      </c>
      <c r="AB87" s="115"/>
      <c r="AC87" s="115"/>
      <c r="AD87" s="115" t="e">
        <f>(AD86/AE86)*100</f>
        <v>#DIV/0!</v>
      </c>
      <c r="AE87" s="115"/>
      <c r="AF87" s="115"/>
      <c r="AG87" s="115" t="e">
        <f>(AG86/AH86)*100</f>
        <v>#DIV/0!</v>
      </c>
      <c r="AH87" s="115"/>
      <c r="AI87" s="115"/>
      <c r="AJ87" s="115" t="e">
        <f>(AJ86/AK86)*100</f>
        <v>#DIV/0!</v>
      </c>
      <c r="AK87" s="115"/>
      <c r="AL87" s="115"/>
      <c r="AM87" s="115" t="e">
        <f>(AM86/AN86)*100</f>
        <v>#DIV/0!</v>
      </c>
      <c r="AN87" s="115"/>
      <c r="AO87" s="115"/>
      <c r="AP87" s="115" t="e">
        <f>(AP86/AQ86)*100</f>
        <v>#DIV/0!</v>
      </c>
      <c r="AQ87" s="115"/>
      <c r="AR87" s="115"/>
      <c r="AS87" s="115" t="e">
        <f>(AS86/AT86)*100</f>
        <v>#DIV/0!</v>
      </c>
      <c r="AT87" s="115"/>
      <c r="AU87" s="115"/>
    </row>
    <row r="88" spans="2:47" ht="18" customHeight="1" x14ac:dyDescent="0.25">
      <c r="B88" s="236"/>
      <c r="C88" s="109">
        <v>41</v>
      </c>
      <c r="D88" s="97" t="s">
        <v>127</v>
      </c>
      <c r="E88" s="97" t="s">
        <v>128</v>
      </c>
      <c r="F88" s="97" t="s">
        <v>363</v>
      </c>
      <c r="G88" s="71">
        <v>0.4</v>
      </c>
      <c r="H88" s="183" t="s">
        <v>28</v>
      </c>
      <c r="I88" s="16">
        <v>476</v>
      </c>
      <c r="J88" s="154">
        <v>847</v>
      </c>
      <c r="K88" s="155"/>
      <c r="L88" s="16">
        <v>537</v>
      </c>
      <c r="M88" s="154">
        <v>888</v>
      </c>
      <c r="N88" s="155"/>
      <c r="O88" s="16"/>
      <c r="P88" s="154"/>
      <c r="Q88" s="155"/>
      <c r="R88" s="16"/>
      <c r="S88" s="154"/>
      <c r="T88" s="155"/>
      <c r="U88" s="16"/>
      <c r="V88" s="154"/>
      <c r="W88" s="155"/>
      <c r="X88" s="16"/>
      <c r="Y88" s="154"/>
      <c r="Z88" s="155"/>
      <c r="AA88" s="16"/>
      <c r="AB88" s="154"/>
      <c r="AC88" s="155"/>
      <c r="AD88" s="16"/>
      <c r="AE88" s="154"/>
      <c r="AF88" s="155"/>
      <c r="AG88" s="16"/>
      <c r="AH88" s="154"/>
      <c r="AI88" s="155"/>
      <c r="AJ88" s="16"/>
      <c r="AK88" s="154"/>
      <c r="AL88" s="155"/>
      <c r="AM88" s="16"/>
      <c r="AN88" s="154"/>
      <c r="AO88" s="155"/>
      <c r="AP88" s="16"/>
      <c r="AQ88" s="154"/>
      <c r="AR88" s="155"/>
      <c r="AS88" s="16"/>
      <c r="AT88" s="154"/>
      <c r="AU88" s="155"/>
    </row>
    <row r="89" spans="2:47" ht="18" customHeight="1" x14ac:dyDescent="0.25">
      <c r="B89" s="236"/>
      <c r="C89" s="109"/>
      <c r="D89" s="97"/>
      <c r="E89" s="97"/>
      <c r="F89" s="97"/>
      <c r="G89" s="66"/>
      <c r="H89" s="183"/>
      <c r="I89" s="115">
        <f>(I88/J88)*100</f>
        <v>56.198347107438018</v>
      </c>
      <c r="J89" s="115"/>
      <c r="K89" s="115"/>
      <c r="L89" s="115">
        <f>(L88/M88)*100</f>
        <v>60.472972972972968</v>
      </c>
      <c r="M89" s="115"/>
      <c r="N89" s="115"/>
      <c r="O89" s="115" t="e">
        <f>(O88/P88)*100</f>
        <v>#DIV/0!</v>
      </c>
      <c r="P89" s="115"/>
      <c r="Q89" s="115"/>
      <c r="R89" s="115" t="e">
        <f>(R88/S88)*100</f>
        <v>#DIV/0!</v>
      </c>
      <c r="S89" s="115"/>
      <c r="T89" s="115"/>
      <c r="U89" s="115" t="e">
        <f>(U88/V88)*100</f>
        <v>#DIV/0!</v>
      </c>
      <c r="V89" s="115"/>
      <c r="W89" s="115"/>
      <c r="X89" s="115" t="e">
        <f>(X88/Y88)*100</f>
        <v>#DIV/0!</v>
      </c>
      <c r="Y89" s="115"/>
      <c r="Z89" s="115"/>
      <c r="AA89" s="115" t="e">
        <f>(AA88/AB88)*100</f>
        <v>#DIV/0!</v>
      </c>
      <c r="AB89" s="115"/>
      <c r="AC89" s="115"/>
      <c r="AD89" s="115" t="e">
        <f>(AD88/AE88)*100</f>
        <v>#DIV/0!</v>
      </c>
      <c r="AE89" s="115"/>
      <c r="AF89" s="115"/>
      <c r="AG89" s="115" t="e">
        <f>(AG88/AH88)*100</f>
        <v>#DIV/0!</v>
      </c>
      <c r="AH89" s="115"/>
      <c r="AI89" s="115"/>
      <c r="AJ89" s="115" t="e">
        <f>(AJ88/AK88)*100</f>
        <v>#DIV/0!</v>
      </c>
      <c r="AK89" s="115"/>
      <c r="AL89" s="115"/>
      <c r="AM89" s="115" t="e">
        <f>(AM88/AN88)*100</f>
        <v>#DIV/0!</v>
      </c>
      <c r="AN89" s="115"/>
      <c r="AO89" s="115"/>
      <c r="AP89" s="115" t="e">
        <f>(AP88/AQ88)*100</f>
        <v>#DIV/0!</v>
      </c>
      <c r="AQ89" s="115"/>
      <c r="AR89" s="115"/>
      <c r="AS89" s="115" t="e">
        <f>(AS88/AT88)*100</f>
        <v>#DIV/0!</v>
      </c>
      <c r="AT89" s="115"/>
      <c r="AU89" s="115"/>
    </row>
    <row r="90" spans="2:47" ht="18" customHeight="1" x14ac:dyDescent="0.25">
      <c r="B90" s="236"/>
      <c r="C90" s="109">
        <v>42</v>
      </c>
      <c r="D90" s="97" t="s">
        <v>129</v>
      </c>
      <c r="E90" s="97" t="s">
        <v>130</v>
      </c>
      <c r="F90" s="97" t="s">
        <v>364</v>
      </c>
      <c r="G90" s="79">
        <v>0.3</v>
      </c>
      <c r="H90" s="183" t="s">
        <v>28</v>
      </c>
      <c r="I90" s="16">
        <v>0</v>
      </c>
      <c r="J90" s="154">
        <v>476</v>
      </c>
      <c r="K90" s="155"/>
      <c r="L90" s="16">
        <v>0</v>
      </c>
      <c r="M90" s="154">
        <v>537</v>
      </c>
      <c r="N90" s="155"/>
      <c r="O90" s="16"/>
      <c r="P90" s="154"/>
      <c r="Q90" s="155"/>
      <c r="R90" s="16"/>
      <c r="S90" s="154"/>
      <c r="T90" s="155"/>
      <c r="U90" s="16"/>
      <c r="V90" s="154"/>
      <c r="W90" s="155"/>
      <c r="X90" s="16"/>
      <c r="Y90" s="154"/>
      <c r="Z90" s="155"/>
      <c r="AA90" s="16"/>
      <c r="AB90" s="154"/>
      <c r="AC90" s="155"/>
      <c r="AD90" s="16"/>
      <c r="AE90" s="154"/>
      <c r="AF90" s="155"/>
      <c r="AG90" s="16"/>
      <c r="AH90" s="154"/>
      <c r="AI90" s="155"/>
      <c r="AJ90" s="16"/>
      <c r="AK90" s="154"/>
      <c r="AL90" s="155"/>
      <c r="AM90" s="16"/>
      <c r="AN90" s="154"/>
      <c r="AO90" s="155"/>
      <c r="AP90" s="16"/>
      <c r="AQ90" s="154"/>
      <c r="AR90" s="155"/>
      <c r="AS90" s="16"/>
      <c r="AT90" s="154"/>
      <c r="AU90" s="155"/>
    </row>
    <row r="91" spans="2:47" ht="18" customHeight="1" x14ac:dyDescent="0.25">
      <c r="B91" s="236"/>
      <c r="C91" s="109"/>
      <c r="D91" s="97"/>
      <c r="E91" s="97"/>
      <c r="F91" s="97"/>
      <c r="G91" s="77"/>
      <c r="H91" s="183"/>
      <c r="I91" s="115">
        <f>(I90/J90)*100</f>
        <v>0</v>
      </c>
      <c r="J91" s="115"/>
      <c r="K91" s="115"/>
      <c r="L91" s="115">
        <f>(L90/M90)*100</f>
        <v>0</v>
      </c>
      <c r="M91" s="115"/>
      <c r="N91" s="115"/>
      <c r="O91" s="115" t="e">
        <f>(O90/P90)*100</f>
        <v>#DIV/0!</v>
      </c>
      <c r="P91" s="115"/>
      <c r="Q91" s="115"/>
      <c r="R91" s="115" t="e">
        <f>(R90/S90)*100</f>
        <v>#DIV/0!</v>
      </c>
      <c r="S91" s="115"/>
      <c r="T91" s="115"/>
      <c r="U91" s="115" t="e">
        <f>(U90/V90)*100</f>
        <v>#DIV/0!</v>
      </c>
      <c r="V91" s="115"/>
      <c r="W91" s="115"/>
      <c r="X91" s="115" t="e">
        <f>(X90/Y90)*100</f>
        <v>#DIV/0!</v>
      </c>
      <c r="Y91" s="115"/>
      <c r="Z91" s="115"/>
      <c r="AA91" s="115" t="e">
        <f>(AA90/AB90)*100</f>
        <v>#DIV/0!</v>
      </c>
      <c r="AB91" s="115"/>
      <c r="AC91" s="115"/>
      <c r="AD91" s="115" t="e">
        <f>(AD90/AE90)*100</f>
        <v>#DIV/0!</v>
      </c>
      <c r="AE91" s="115"/>
      <c r="AF91" s="115"/>
      <c r="AG91" s="115" t="e">
        <f>(AG90/AH90)*100</f>
        <v>#DIV/0!</v>
      </c>
      <c r="AH91" s="115"/>
      <c r="AI91" s="115"/>
      <c r="AJ91" s="115" t="e">
        <f>(AJ90/AK90)*100</f>
        <v>#DIV/0!</v>
      </c>
      <c r="AK91" s="115"/>
      <c r="AL91" s="115"/>
      <c r="AM91" s="115" t="e">
        <f>(AM90/AN90)*100</f>
        <v>#DIV/0!</v>
      </c>
      <c r="AN91" s="115"/>
      <c r="AO91" s="115"/>
      <c r="AP91" s="115" t="e">
        <f>(AP90/AQ90)*100</f>
        <v>#DIV/0!</v>
      </c>
      <c r="AQ91" s="115"/>
      <c r="AR91" s="115"/>
      <c r="AS91" s="115" t="e">
        <f>(AS90/AT90)*100</f>
        <v>#DIV/0!</v>
      </c>
      <c r="AT91" s="115"/>
      <c r="AU91" s="115"/>
    </row>
    <row r="92" spans="2:47" ht="18" customHeight="1" x14ac:dyDescent="0.25">
      <c r="B92" s="236"/>
      <c r="C92" s="109">
        <v>43</v>
      </c>
      <c r="D92" s="97" t="s">
        <v>284</v>
      </c>
      <c r="E92" s="97" t="s">
        <v>285</v>
      </c>
      <c r="F92" s="97" t="s">
        <v>365</v>
      </c>
      <c r="G92" s="77" t="s">
        <v>133</v>
      </c>
      <c r="H92" s="183" t="s">
        <v>28</v>
      </c>
      <c r="I92" s="16">
        <v>0</v>
      </c>
      <c r="J92" s="154">
        <v>476</v>
      </c>
      <c r="K92" s="155"/>
      <c r="L92" s="16">
        <v>0</v>
      </c>
      <c r="M92" s="154">
        <v>537</v>
      </c>
      <c r="N92" s="155"/>
      <c r="O92" s="16"/>
      <c r="P92" s="154"/>
      <c r="Q92" s="155"/>
      <c r="R92" s="16"/>
      <c r="S92" s="154"/>
      <c r="T92" s="155"/>
      <c r="U92" s="16"/>
      <c r="V92" s="154"/>
      <c r="W92" s="155"/>
      <c r="X92" s="16"/>
      <c r="Y92" s="154"/>
      <c r="Z92" s="155"/>
      <c r="AA92" s="16"/>
      <c r="AB92" s="154"/>
      <c r="AC92" s="155"/>
      <c r="AD92" s="16"/>
      <c r="AE92" s="154"/>
      <c r="AF92" s="155"/>
      <c r="AG92" s="16"/>
      <c r="AH92" s="154"/>
      <c r="AI92" s="155"/>
      <c r="AJ92" s="16"/>
      <c r="AK92" s="154"/>
      <c r="AL92" s="155"/>
      <c r="AM92" s="16"/>
      <c r="AN92" s="154"/>
      <c r="AO92" s="155"/>
      <c r="AP92" s="16"/>
      <c r="AQ92" s="154"/>
      <c r="AR92" s="155"/>
      <c r="AS92" s="16"/>
      <c r="AT92" s="154"/>
      <c r="AU92" s="155"/>
    </row>
    <row r="93" spans="2:47" ht="18" customHeight="1" x14ac:dyDescent="0.25">
      <c r="B93" s="236"/>
      <c r="C93" s="109"/>
      <c r="D93" s="97"/>
      <c r="E93" s="97"/>
      <c r="F93" s="97"/>
      <c r="G93" s="77"/>
      <c r="H93" s="183"/>
      <c r="I93" s="115">
        <f>(I92/J92)*100</f>
        <v>0</v>
      </c>
      <c r="J93" s="115"/>
      <c r="K93" s="115"/>
      <c r="L93" s="115">
        <f>(L92/M92)*100</f>
        <v>0</v>
      </c>
      <c r="M93" s="115"/>
      <c r="N93" s="115"/>
      <c r="O93" s="115" t="e">
        <f>(O92/P92)*100</f>
        <v>#DIV/0!</v>
      </c>
      <c r="P93" s="115"/>
      <c r="Q93" s="115"/>
      <c r="R93" s="115" t="e">
        <f>(R92/S92)*100</f>
        <v>#DIV/0!</v>
      </c>
      <c r="S93" s="115"/>
      <c r="T93" s="115"/>
      <c r="U93" s="115" t="e">
        <f>(U92/V92)*100</f>
        <v>#DIV/0!</v>
      </c>
      <c r="V93" s="115"/>
      <c r="W93" s="115"/>
      <c r="X93" s="115" t="e">
        <f>(X92/Y92)*100</f>
        <v>#DIV/0!</v>
      </c>
      <c r="Y93" s="115"/>
      <c r="Z93" s="115"/>
      <c r="AA93" s="115" t="e">
        <f>(AA92/AB92)*100</f>
        <v>#DIV/0!</v>
      </c>
      <c r="AB93" s="115"/>
      <c r="AC93" s="115"/>
      <c r="AD93" s="115" t="e">
        <f>(AD92/AE92)*100</f>
        <v>#DIV/0!</v>
      </c>
      <c r="AE93" s="115"/>
      <c r="AF93" s="115"/>
      <c r="AG93" s="115" t="e">
        <f>(AG92/AH92)*100</f>
        <v>#DIV/0!</v>
      </c>
      <c r="AH93" s="115"/>
      <c r="AI93" s="115"/>
      <c r="AJ93" s="115" t="e">
        <f>(AJ92/AK92)*100</f>
        <v>#DIV/0!</v>
      </c>
      <c r="AK93" s="115"/>
      <c r="AL93" s="115"/>
      <c r="AM93" s="115" t="e">
        <f>(AM92/AN92)*100</f>
        <v>#DIV/0!</v>
      </c>
      <c r="AN93" s="115"/>
      <c r="AO93" s="115"/>
      <c r="AP93" s="115" t="e">
        <f>(AP92/AQ92)*100</f>
        <v>#DIV/0!</v>
      </c>
      <c r="AQ93" s="115"/>
      <c r="AR93" s="115"/>
      <c r="AS93" s="115" t="e">
        <f>(AS92/AT92)*100</f>
        <v>#DIV/0!</v>
      </c>
      <c r="AT93" s="115"/>
      <c r="AU93" s="115"/>
    </row>
    <row r="94" spans="2:47" ht="18" customHeight="1" x14ac:dyDescent="0.25">
      <c r="B94" s="236"/>
      <c r="C94" s="109">
        <v>44</v>
      </c>
      <c r="D94" s="97" t="s">
        <v>134</v>
      </c>
      <c r="E94" s="97" t="s">
        <v>135</v>
      </c>
      <c r="F94" s="97" t="s">
        <v>366</v>
      </c>
      <c r="G94" s="79">
        <v>0.27</v>
      </c>
      <c r="H94" s="183" t="s">
        <v>28</v>
      </c>
      <c r="I94" s="16">
        <v>205</v>
      </c>
      <c r="J94" s="154">
        <v>538</v>
      </c>
      <c r="K94" s="155"/>
      <c r="L94" s="16">
        <v>216</v>
      </c>
      <c r="M94" s="154">
        <v>560</v>
      </c>
      <c r="N94" s="155"/>
      <c r="O94" s="16"/>
      <c r="P94" s="154"/>
      <c r="Q94" s="155"/>
      <c r="R94" s="16"/>
      <c r="S94" s="154"/>
      <c r="T94" s="155"/>
      <c r="U94" s="16"/>
      <c r="V94" s="154"/>
      <c r="W94" s="155"/>
      <c r="X94" s="16"/>
      <c r="Y94" s="154"/>
      <c r="Z94" s="155"/>
      <c r="AA94" s="16"/>
      <c r="AB94" s="154"/>
      <c r="AC94" s="155"/>
      <c r="AD94" s="16"/>
      <c r="AE94" s="154"/>
      <c r="AF94" s="155"/>
      <c r="AG94" s="16"/>
      <c r="AH94" s="154"/>
      <c r="AI94" s="155"/>
      <c r="AJ94" s="16"/>
      <c r="AK94" s="154"/>
      <c r="AL94" s="155"/>
      <c r="AM94" s="16"/>
      <c r="AN94" s="154"/>
      <c r="AO94" s="155"/>
      <c r="AP94" s="16"/>
      <c r="AQ94" s="154"/>
      <c r="AR94" s="155"/>
      <c r="AS94" s="16"/>
      <c r="AT94" s="154"/>
      <c r="AU94" s="155"/>
    </row>
    <row r="95" spans="2:47" ht="18" customHeight="1" x14ac:dyDescent="0.25">
      <c r="B95" s="236"/>
      <c r="C95" s="109"/>
      <c r="D95" s="97"/>
      <c r="E95" s="97"/>
      <c r="F95" s="97"/>
      <c r="G95" s="77"/>
      <c r="H95" s="183"/>
      <c r="I95" s="115">
        <f>(I94/J94)*100</f>
        <v>38.104089219330852</v>
      </c>
      <c r="J95" s="115"/>
      <c r="K95" s="115"/>
      <c r="L95" s="115">
        <f>(L94/M94)*100</f>
        <v>38.571428571428577</v>
      </c>
      <c r="M95" s="115"/>
      <c r="N95" s="115"/>
      <c r="O95" s="115" t="e">
        <f>(O94/P94)*100</f>
        <v>#DIV/0!</v>
      </c>
      <c r="P95" s="115"/>
      <c r="Q95" s="115"/>
      <c r="R95" s="115" t="e">
        <f>(R94/S94)*100</f>
        <v>#DIV/0!</v>
      </c>
      <c r="S95" s="115"/>
      <c r="T95" s="115"/>
      <c r="U95" s="115" t="e">
        <f>(U94/V94)*100</f>
        <v>#DIV/0!</v>
      </c>
      <c r="V95" s="115"/>
      <c r="W95" s="115"/>
      <c r="X95" s="115" t="e">
        <f>(X94/Y94)*100</f>
        <v>#DIV/0!</v>
      </c>
      <c r="Y95" s="115"/>
      <c r="Z95" s="115"/>
      <c r="AA95" s="115" t="e">
        <f>(AA94/AB94)*100</f>
        <v>#DIV/0!</v>
      </c>
      <c r="AB95" s="115"/>
      <c r="AC95" s="115"/>
      <c r="AD95" s="115" t="e">
        <f>(AD94/AE94)*100</f>
        <v>#DIV/0!</v>
      </c>
      <c r="AE95" s="115"/>
      <c r="AF95" s="115"/>
      <c r="AG95" s="115" t="e">
        <f>(AG94/AH94)*100</f>
        <v>#DIV/0!</v>
      </c>
      <c r="AH95" s="115"/>
      <c r="AI95" s="115"/>
      <c r="AJ95" s="115" t="e">
        <f>(AJ94/AK94)*100</f>
        <v>#DIV/0!</v>
      </c>
      <c r="AK95" s="115"/>
      <c r="AL95" s="115"/>
      <c r="AM95" s="115" t="e">
        <f>(AM94/AN94)*100</f>
        <v>#DIV/0!</v>
      </c>
      <c r="AN95" s="115"/>
      <c r="AO95" s="115"/>
      <c r="AP95" s="115" t="e">
        <f>(AP94/AQ94)*100</f>
        <v>#DIV/0!</v>
      </c>
      <c r="AQ95" s="115"/>
      <c r="AR95" s="115"/>
      <c r="AS95" s="115" t="e">
        <f>(AS94/AT94)*100</f>
        <v>#DIV/0!</v>
      </c>
      <c r="AT95" s="115"/>
      <c r="AU95" s="115"/>
    </row>
    <row r="96" spans="2:47" ht="18" customHeight="1" x14ac:dyDescent="0.25">
      <c r="B96" s="236"/>
      <c r="C96" s="109">
        <v>45</v>
      </c>
      <c r="D96" s="103" t="s">
        <v>136</v>
      </c>
      <c r="E96" s="103" t="s">
        <v>137</v>
      </c>
      <c r="F96" s="103" t="s">
        <v>367</v>
      </c>
      <c r="G96" s="66" t="s">
        <v>281</v>
      </c>
      <c r="H96" s="214" t="s">
        <v>28</v>
      </c>
      <c r="I96" s="16">
        <v>0</v>
      </c>
      <c r="J96" s="154">
        <v>476</v>
      </c>
      <c r="K96" s="155"/>
      <c r="L96" s="16">
        <v>0</v>
      </c>
      <c r="M96" s="154">
        <v>537</v>
      </c>
      <c r="N96" s="155"/>
      <c r="O96" s="16"/>
      <c r="P96" s="154"/>
      <c r="Q96" s="155"/>
      <c r="R96" s="16"/>
      <c r="S96" s="154"/>
      <c r="T96" s="155"/>
      <c r="U96" s="16"/>
      <c r="V96" s="154"/>
      <c r="W96" s="155"/>
      <c r="X96" s="16"/>
      <c r="Y96" s="154"/>
      <c r="Z96" s="155"/>
      <c r="AA96" s="16"/>
      <c r="AB96" s="154"/>
      <c r="AC96" s="155"/>
      <c r="AD96" s="16"/>
      <c r="AE96" s="154"/>
      <c r="AF96" s="155"/>
      <c r="AG96" s="16"/>
      <c r="AH96" s="154"/>
      <c r="AI96" s="155"/>
      <c r="AJ96" s="16"/>
      <c r="AK96" s="154"/>
      <c r="AL96" s="155"/>
      <c r="AM96" s="16"/>
      <c r="AN96" s="154"/>
      <c r="AO96" s="155"/>
      <c r="AP96" s="16"/>
      <c r="AQ96" s="154"/>
      <c r="AR96" s="155"/>
      <c r="AS96" s="16"/>
      <c r="AT96" s="154"/>
      <c r="AU96" s="155"/>
    </row>
    <row r="97" spans="2:47" ht="18" customHeight="1" x14ac:dyDescent="0.25">
      <c r="B97" s="236"/>
      <c r="C97" s="109"/>
      <c r="D97" s="103"/>
      <c r="E97" s="103"/>
      <c r="F97" s="103"/>
      <c r="G97" s="66"/>
      <c r="H97" s="214"/>
      <c r="I97" s="115">
        <f>(I96/J96)*100</f>
        <v>0</v>
      </c>
      <c r="J97" s="115"/>
      <c r="K97" s="115"/>
      <c r="L97" s="115">
        <f>(L96/M96)*100</f>
        <v>0</v>
      </c>
      <c r="M97" s="115"/>
      <c r="N97" s="115"/>
      <c r="O97" s="115" t="e">
        <f>(O96/P96)*100</f>
        <v>#DIV/0!</v>
      </c>
      <c r="P97" s="115"/>
      <c r="Q97" s="115"/>
      <c r="R97" s="115" t="e">
        <f>(R96/S96)*100</f>
        <v>#DIV/0!</v>
      </c>
      <c r="S97" s="115"/>
      <c r="T97" s="115"/>
      <c r="U97" s="115" t="e">
        <f>(U96/V96)*100</f>
        <v>#DIV/0!</v>
      </c>
      <c r="V97" s="115"/>
      <c r="W97" s="115"/>
      <c r="X97" s="115" t="e">
        <f>(X96/Y96)*100</f>
        <v>#DIV/0!</v>
      </c>
      <c r="Y97" s="115"/>
      <c r="Z97" s="115"/>
      <c r="AA97" s="115" t="e">
        <f>(AA96/AB96)*100</f>
        <v>#DIV/0!</v>
      </c>
      <c r="AB97" s="115"/>
      <c r="AC97" s="115"/>
      <c r="AD97" s="115" t="e">
        <f>(AD96/AE96)*100</f>
        <v>#DIV/0!</v>
      </c>
      <c r="AE97" s="115"/>
      <c r="AF97" s="115"/>
      <c r="AG97" s="115" t="e">
        <f>(AG96/AH96)*100</f>
        <v>#DIV/0!</v>
      </c>
      <c r="AH97" s="115"/>
      <c r="AI97" s="115"/>
      <c r="AJ97" s="115" t="e">
        <f>(AJ96/AK96)*100</f>
        <v>#DIV/0!</v>
      </c>
      <c r="AK97" s="115"/>
      <c r="AL97" s="115"/>
      <c r="AM97" s="115" t="e">
        <f>(AM96/AN96)*100</f>
        <v>#DIV/0!</v>
      </c>
      <c r="AN97" s="115"/>
      <c r="AO97" s="115"/>
      <c r="AP97" s="115" t="e">
        <f>(AP96/AQ96)*100</f>
        <v>#DIV/0!</v>
      </c>
      <c r="AQ97" s="115"/>
      <c r="AR97" s="115"/>
      <c r="AS97" s="115" t="e">
        <f>(AS96/AT96)*100</f>
        <v>#DIV/0!</v>
      </c>
      <c r="AT97" s="115"/>
      <c r="AU97" s="115"/>
    </row>
    <row r="98" spans="2:47" ht="18" customHeight="1" x14ac:dyDescent="0.25">
      <c r="B98" s="236"/>
      <c r="C98" s="109">
        <v>46</v>
      </c>
      <c r="D98" s="103" t="s">
        <v>138</v>
      </c>
      <c r="E98" s="103" t="s">
        <v>139</v>
      </c>
      <c r="F98" s="103" t="s">
        <v>368</v>
      </c>
      <c r="G98" s="66" t="s">
        <v>281</v>
      </c>
      <c r="H98" s="214" t="s">
        <v>28</v>
      </c>
      <c r="I98" s="16">
        <v>0</v>
      </c>
      <c r="J98" s="154">
        <v>452</v>
      </c>
      <c r="K98" s="155"/>
      <c r="L98" s="16">
        <v>0</v>
      </c>
      <c r="M98" s="154">
        <v>449</v>
      </c>
      <c r="N98" s="155"/>
      <c r="O98" s="16"/>
      <c r="P98" s="154"/>
      <c r="Q98" s="155"/>
      <c r="R98" s="16"/>
      <c r="S98" s="154"/>
      <c r="T98" s="155"/>
      <c r="U98" s="16"/>
      <c r="V98" s="154"/>
      <c r="W98" s="155"/>
      <c r="X98" s="16"/>
      <c r="Y98" s="154"/>
      <c r="Z98" s="155"/>
      <c r="AA98" s="16"/>
      <c r="AB98" s="154"/>
      <c r="AC98" s="155"/>
      <c r="AD98" s="16"/>
      <c r="AE98" s="154"/>
      <c r="AF98" s="155"/>
      <c r="AG98" s="16"/>
      <c r="AH98" s="154"/>
      <c r="AI98" s="155"/>
      <c r="AJ98" s="16"/>
      <c r="AK98" s="154"/>
      <c r="AL98" s="155"/>
      <c r="AM98" s="16"/>
      <c r="AN98" s="154"/>
      <c r="AO98" s="155"/>
      <c r="AP98" s="16"/>
      <c r="AQ98" s="154"/>
      <c r="AR98" s="155"/>
      <c r="AS98" s="16"/>
      <c r="AT98" s="154"/>
      <c r="AU98" s="155"/>
    </row>
    <row r="99" spans="2:47" ht="18" customHeight="1" thickBot="1" x14ac:dyDescent="0.3">
      <c r="B99" s="236"/>
      <c r="C99" s="109"/>
      <c r="D99" s="103"/>
      <c r="E99" s="103"/>
      <c r="F99" s="233"/>
      <c r="G99" s="66"/>
      <c r="H99" s="214"/>
      <c r="I99" s="115">
        <f>(I98/J98)*100</f>
        <v>0</v>
      </c>
      <c r="J99" s="115"/>
      <c r="K99" s="115"/>
      <c r="L99" s="115">
        <f>(L98/M98)*100</f>
        <v>0</v>
      </c>
      <c r="M99" s="115"/>
      <c r="N99" s="115"/>
      <c r="O99" s="115" t="e">
        <f>(O98/P98)*100</f>
        <v>#DIV/0!</v>
      </c>
      <c r="P99" s="115"/>
      <c r="Q99" s="115"/>
      <c r="R99" s="115" t="e">
        <f>(R98/S98)*100</f>
        <v>#DIV/0!</v>
      </c>
      <c r="S99" s="115"/>
      <c r="T99" s="115"/>
      <c r="U99" s="115" t="e">
        <f>(U98/V98)*100</f>
        <v>#DIV/0!</v>
      </c>
      <c r="V99" s="115"/>
      <c r="W99" s="115"/>
      <c r="X99" s="115" t="e">
        <f>(X98/Y98)*100</f>
        <v>#DIV/0!</v>
      </c>
      <c r="Y99" s="115"/>
      <c r="Z99" s="115"/>
      <c r="AA99" s="115" t="e">
        <f>(AA98/AB98)*100</f>
        <v>#DIV/0!</v>
      </c>
      <c r="AB99" s="115"/>
      <c r="AC99" s="115"/>
      <c r="AD99" s="115" t="e">
        <f>(AD98/AE98)*100</f>
        <v>#DIV/0!</v>
      </c>
      <c r="AE99" s="115"/>
      <c r="AF99" s="115"/>
      <c r="AG99" s="115" t="e">
        <f>(AG98/AH98)*100</f>
        <v>#DIV/0!</v>
      </c>
      <c r="AH99" s="115"/>
      <c r="AI99" s="115"/>
      <c r="AJ99" s="115" t="e">
        <f>(AJ98/AK98)*100</f>
        <v>#DIV/0!</v>
      </c>
      <c r="AK99" s="115"/>
      <c r="AL99" s="115"/>
      <c r="AM99" s="115" t="e">
        <f>(AM98/AN98)*100</f>
        <v>#DIV/0!</v>
      </c>
      <c r="AN99" s="115"/>
      <c r="AO99" s="115"/>
      <c r="AP99" s="115" t="e">
        <f>(AP98/AQ98)*100</f>
        <v>#DIV/0!</v>
      </c>
      <c r="AQ99" s="115"/>
      <c r="AR99" s="115"/>
      <c r="AS99" s="115" t="e">
        <f>(AS98/AT98)*100</f>
        <v>#DIV/0!</v>
      </c>
      <c r="AT99" s="115"/>
      <c r="AU99" s="115"/>
    </row>
    <row r="100" spans="2:47" ht="18" customHeight="1" x14ac:dyDescent="0.25">
      <c r="B100" s="236"/>
      <c r="C100" s="109">
        <v>47</v>
      </c>
      <c r="D100" s="181" t="s">
        <v>140</v>
      </c>
      <c r="E100" s="181" t="s">
        <v>141</v>
      </c>
      <c r="F100" s="231" t="s">
        <v>369</v>
      </c>
      <c r="G100" s="66" t="s">
        <v>281</v>
      </c>
      <c r="H100" s="214" t="s">
        <v>38</v>
      </c>
      <c r="I100" s="16">
        <v>58</v>
      </c>
      <c r="J100" s="154">
        <v>542</v>
      </c>
      <c r="K100" s="155"/>
      <c r="L100" s="16">
        <v>21</v>
      </c>
      <c r="M100" s="154">
        <v>559</v>
      </c>
      <c r="N100" s="155"/>
      <c r="O100" s="16"/>
      <c r="P100" s="154"/>
      <c r="Q100" s="155"/>
      <c r="R100" s="16"/>
      <c r="S100" s="154"/>
      <c r="T100" s="155"/>
      <c r="U100" s="16"/>
      <c r="V100" s="154"/>
      <c r="W100" s="155"/>
      <c r="X100" s="16"/>
      <c r="Y100" s="154"/>
      <c r="Z100" s="155"/>
      <c r="AA100" s="16"/>
      <c r="AB100" s="154"/>
      <c r="AC100" s="155"/>
      <c r="AD100" s="16"/>
      <c r="AE100" s="154"/>
      <c r="AF100" s="155"/>
      <c r="AG100" s="16"/>
      <c r="AH100" s="154"/>
      <c r="AI100" s="155"/>
      <c r="AJ100" s="16"/>
      <c r="AK100" s="154"/>
      <c r="AL100" s="155"/>
      <c r="AM100" s="16"/>
      <c r="AN100" s="154"/>
      <c r="AO100" s="155"/>
      <c r="AP100" s="16"/>
      <c r="AQ100" s="154"/>
      <c r="AR100" s="155"/>
      <c r="AS100" s="16"/>
      <c r="AT100" s="154"/>
      <c r="AU100" s="155"/>
    </row>
    <row r="101" spans="2:47" ht="18" customHeight="1" thickBot="1" x14ac:dyDescent="0.3">
      <c r="B101" s="236"/>
      <c r="C101" s="109"/>
      <c r="D101" s="181"/>
      <c r="E101" s="181"/>
      <c r="F101" s="232"/>
      <c r="G101" s="66"/>
      <c r="H101" s="214"/>
      <c r="I101" s="115">
        <f>(I100/J100)*100</f>
        <v>10.701107011070111</v>
      </c>
      <c r="J101" s="115"/>
      <c r="K101" s="115"/>
      <c r="L101" s="115">
        <f>(L100/M100)*100</f>
        <v>3.7567084078711988</v>
      </c>
      <c r="M101" s="115"/>
      <c r="N101" s="115"/>
      <c r="O101" s="115" t="e">
        <f>(O100/P100)*100</f>
        <v>#DIV/0!</v>
      </c>
      <c r="P101" s="115"/>
      <c r="Q101" s="115"/>
      <c r="R101" s="115" t="e">
        <f>(R100/S100)*100</f>
        <v>#DIV/0!</v>
      </c>
      <c r="S101" s="115"/>
      <c r="T101" s="115"/>
      <c r="U101" s="115" t="e">
        <f>(U100/V100)*100</f>
        <v>#DIV/0!</v>
      </c>
      <c r="V101" s="115"/>
      <c r="W101" s="115"/>
      <c r="X101" s="115" t="e">
        <f>(X100/Y100)*100</f>
        <v>#DIV/0!</v>
      </c>
      <c r="Y101" s="115"/>
      <c r="Z101" s="115"/>
      <c r="AA101" s="115" t="e">
        <f>(AA100/AB100)*100</f>
        <v>#DIV/0!</v>
      </c>
      <c r="AB101" s="115"/>
      <c r="AC101" s="115"/>
      <c r="AD101" s="115" t="e">
        <f>(AD100/AE100)*100</f>
        <v>#DIV/0!</v>
      </c>
      <c r="AE101" s="115"/>
      <c r="AF101" s="115"/>
      <c r="AG101" s="115" t="e">
        <f>(AG100/AH100)*100</f>
        <v>#DIV/0!</v>
      </c>
      <c r="AH101" s="115"/>
      <c r="AI101" s="115"/>
      <c r="AJ101" s="115" t="e">
        <f>(AJ100/AK100)*100</f>
        <v>#DIV/0!</v>
      </c>
      <c r="AK101" s="115"/>
      <c r="AL101" s="115"/>
      <c r="AM101" s="115" t="e">
        <f>(AM100/AN100)*100</f>
        <v>#DIV/0!</v>
      </c>
      <c r="AN101" s="115"/>
      <c r="AO101" s="115"/>
      <c r="AP101" s="115" t="e">
        <f>(AP100/AQ100)*100</f>
        <v>#DIV/0!</v>
      </c>
      <c r="AQ101" s="115"/>
      <c r="AR101" s="115"/>
      <c r="AS101" s="115" t="e">
        <f>(AS100/AT100)*100</f>
        <v>#DIV/0!</v>
      </c>
      <c r="AT101" s="115"/>
      <c r="AU101" s="115"/>
    </row>
    <row r="102" spans="2:47" ht="18" customHeight="1" x14ac:dyDescent="0.25">
      <c r="B102" s="236"/>
      <c r="C102" s="109">
        <v>48</v>
      </c>
      <c r="D102" s="103" t="s">
        <v>142</v>
      </c>
      <c r="E102" s="103" t="s">
        <v>143</v>
      </c>
      <c r="F102" s="231" t="s">
        <v>370</v>
      </c>
      <c r="G102" s="66" t="s">
        <v>281</v>
      </c>
      <c r="H102" s="214" t="s">
        <v>38</v>
      </c>
      <c r="I102" s="16">
        <v>8</v>
      </c>
      <c r="J102" s="154">
        <v>542</v>
      </c>
      <c r="K102" s="155"/>
      <c r="L102" s="16">
        <v>12</v>
      </c>
      <c r="M102" s="154">
        <v>559</v>
      </c>
      <c r="N102" s="155"/>
      <c r="O102" s="16"/>
      <c r="P102" s="154"/>
      <c r="Q102" s="155"/>
      <c r="R102" s="16"/>
      <c r="S102" s="154"/>
      <c r="T102" s="155"/>
      <c r="U102" s="16"/>
      <c r="V102" s="154"/>
      <c r="W102" s="155"/>
      <c r="X102" s="16"/>
      <c r="Y102" s="154"/>
      <c r="Z102" s="155"/>
      <c r="AA102" s="16"/>
      <c r="AB102" s="154"/>
      <c r="AC102" s="155"/>
      <c r="AD102" s="16"/>
      <c r="AE102" s="154"/>
      <c r="AF102" s="155"/>
      <c r="AG102" s="16"/>
      <c r="AH102" s="154"/>
      <c r="AI102" s="155"/>
      <c r="AJ102" s="16"/>
      <c r="AK102" s="154"/>
      <c r="AL102" s="155"/>
      <c r="AM102" s="16"/>
      <c r="AN102" s="154"/>
      <c r="AO102" s="155"/>
      <c r="AP102" s="16"/>
      <c r="AQ102" s="154"/>
      <c r="AR102" s="155"/>
      <c r="AS102" s="16"/>
      <c r="AT102" s="154"/>
      <c r="AU102" s="155"/>
    </row>
    <row r="103" spans="2:47" ht="18" customHeight="1" x14ac:dyDescent="0.25">
      <c r="B103" s="236"/>
      <c r="C103" s="109"/>
      <c r="D103" s="103"/>
      <c r="E103" s="103"/>
      <c r="F103" s="230"/>
      <c r="G103" s="66"/>
      <c r="H103" s="214"/>
      <c r="I103" s="115">
        <f>(I102/J102)*100</f>
        <v>1.4760147601476015</v>
      </c>
      <c r="J103" s="115"/>
      <c r="K103" s="115"/>
      <c r="L103" s="115">
        <f>(L102/M102)*100</f>
        <v>2.1466905187835419</v>
      </c>
      <c r="M103" s="115"/>
      <c r="N103" s="115"/>
      <c r="O103" s="115" t="e">
        <f>(O102/P102)*100</f>
        <v>#DIV/0!</v>
      </c>
      <c r="P103" s="115"/>
      <c r="Q103" s="115"/>
      <c r="R103" s="115" t="e">
        <f>(R102/S102)*100</f>
        <v>#DIV/0!</v>
      </c>
      <c r="S103" s="115"/>
      <c r="T103" s="115"/>
      <c r="U103" s="115" t="e">
        <f>(U102/V102)*100</f>
        <v>#DIV/0!</v>
      </c>
      <c r="V103" s="115"/>
      <c r="W103" s="115"/>
      <c r="X103" s="115" t="e">
        <f>(X102/Y102)*100</f>
        <v>#DIV/0!</v>
      </c>
      <c r="Y103" s="115"/>
      <c r="Z103" s="115"/>
      <c r="AA103" s="115" t="e">
        <f>(AA102/AB102)*100</f>
        <v>#DIV/0!</v>
      </c>
      <c r="AB103" s="115"/>
      <c r="AC103" s="115"/>
      <c r="AD103" s="115" t="e">
        <f>(AD102/AE102)*100</f>
        <v>#DIV/0!</v>
      </c>
      <c r="AE103" s="115"/>
      <c r="AF103" s="115"/>
      <c r="AG103" s="115" t="e">
        <f>(AG102/AH102)*100</f>
        <v>#DIV/0!</v>
      </c>
      <c r="AH103" s="115"/>
      <c r="AI103" s="115"/>
      <c r="AJ103" s="115" t="e">
        <f>(AJ102/AK102)*100</f>
        <v>#DIV/0!</v>
      </c>
      <c r="AK103" s="115"/>
      <c r="AL103" s="115"/>
      <c r="AM103" s="115" t="e">
        <f>(AM102/AN102)*100</f>
        <v>#DIV/0!</v>
      </c>
      <c r="AN103" s="115"/>
      <c r="AO103" s="115"/>
      <c r="AP103" s="115" t="e">
        <f>(AP102/AQ102)*100</f>
        <v>#DIV/0!</v>
      </c>
      <c r="AQ103" s="115"/>
      <c r="AR103" s="115"/>
      <c r="AS103" s="115" t="e">
        <f>(AS102/AT102)*100</f>
        <v>#DIV/0!</v>
      </c>
      <c r="AT103" s="115"/>
      <c r="AU103" s="115"/>
    </row>
    <row r="104" spans="2:47" ht="18" customHeight="1" x14ac:dyDescent="0.25">
      <c r="B104" s="236"/>
      <c r="C104" s="109">
        <v>49</v>
      </c>
      <c r="D104" s="103" t="s">
        <v>144</v>
      </c>
      <c r="E104" s="103" t="s">
        <v>145</v>
      </c>
      <c r="F104" s="103" t="s">
        <v>371</v>
      </c>
      <c r="G104" s="66" t="s">
        <v>133</v>
      </c>
      <c r="H104" s="214" t="s">
        <v>28</v>
      </c>
      <c r="I104" s="16">
        <v>0</v>
      </c>
      <c r="J104" s="154">
        <v>476</v>
      </c>
      <c r="K104" s="155"/>
      <c r="L104" s="16">
        <v>0</v>
      </c>
      <c r="M104" s="154">
        <v>537</v>
      </c>
      <c r="N104" s="155"/>
      <c r="O104" s="16"/>
      <c r="P104" s="154"/>
      <c r="Q104" s="155"/>
      <c r="R104" s="16"/>
      <c r="S104" s="154"/>
      <c r="T104" s="155"/>
      <c r="U104" s="16"/>
      <c r="V104" s="154"/>
      <c r="W104" s="155"/>
      <c r="X104" s="16"/>
      <c r="Y104" s="154"/>
      <c r="Z104" s="155"/>
      <c r="AA104" s="16"/>
      <c r="AB104" s="154"/>
      <c r="AC104" s="155"/>
      <c r="AD104" s="16"/>
      <c r="AE104" s="154"/>
      <c r="AF104" s="155"/>
      <c r="AG104" s="16"/>
      <c r="AH104" s="154"/>
      <c r="AI104" s="155"/>
      <c r="AJ104" s="16"/>
      <c r="AK104" s="154"/>
      <c r="AL104" s="155"/>
      <c r="AM104" s="16"/>
      <c r="AN104" s="154"/>
      <c r="AO104" s="155"/>
      <c r="AP104" s="16"/>
      <c r="AQ104" s="154"/>
      <c r="AR104" s="155"/>
      <c r="AS104" s="16"/>
      <c r="AT104" s="154"/>
      <c r="AU104" s="155"/>
    </row>
    <row r="105" spans="2:47" ht="18" customHeight="1" x14ac:dyDescent="0.25">
      <c r="B105" s="236"/>
      <c r="C105" s="109"/>
      <c r="D105" s="103"/>
      <c r="E105" s="103"/>
      <c r="F105" s="103"/>
      <c r="G105" s="66"/>
      <c r="H105" s="214"/>
      <c r="I105" s="115">
        <f>(I104/J104)*100</f>
        <v>0</v>
      </c>
      <c r="J105" s="115"/>
      <c r="K105" s="115"/>
      <c r="L105" s="115">
        <f>(L104/M104)*100</f>
        <v>0</v>
      </c>
      <c r="M105" s="115"/>
      <c r="N105" s="115"/>
      <c r="O105" s="115" t="e">
        <f>(O104/P104)*100</f>
        <v>#DIV/0!</v>
      </c>
      <c r="P105" s="115"/>
      <c r="Q105" s="115"/>
      <c r="R105" s="115" t="e">
        <f>(R104/S104)*100</f>
        <v>#DIV/0!</v>
      </c>
      <c r="S105" s="115"/>
      <c r="T105" s="115"/>
      <c r="U105" s="115" t="e">
        <f>(U104/V104)*100</f>
        <v>#DIV/0!</v>
      </c>
      <c r="V105" s="115"/>
      <c r="W105" s="115"/>
      <c r="X105" s="115" t="e">
        <f>(X104/Y104)*100</f>
        <v>#DIV/0!</v>
      </c>
      <c r="Y105" s="115"/>
      <c r="Z105" s="115"/>
      <c r="AA105" s="115" t="e">
        <f>(AA104/AB104)*100</f>
        <v>#DIV/0!</v>
      </c>
      <c r="AB105" s="115"/>
      <c r="AC105" s="115"/>
      <c r="AD105" s="115" t="e">
        <f>(AD104/AE104)*100</f>
        <v>#DIV/0!</v>
      </c>
      <c r="AE105" s="115"/>
      <c r="AF105" s="115"/>
      <c r="AG105" s="115" t="e">
        <f>(AG104/AH104)*100</f>
        <v>#DIV/0!</v>
      </c>
      <c r="AH105" s="115"/>
      <c r="AI105" s="115"/>
      <c r="AJ105" s="115" t="e">
        <f>(AJ104/AK104)*100</f>
        <v>#DIV/0!</v>
      </c>
      <c r="AK105" s="115"/>
      <c r="AL105" s="115"/>
      <c r="AM105" s="115" t="e">
        <f>(AM104/AN104)*100</f>
        <v>#DIV/0!</v>
      </c>
      <c r="AN105" s="115"/>
      <c r="AO105" s="115"/>
      <c r="AP105" s="115" t="e">
        <f>(AP104/AQ104)*100</f>
        <v>#DIV/0!</v>
      </c>
      <c r="AQ105" s="115"/>
      <c r="AR105" s="115"/>
      <c r="AS105" s="115" t="e">
        <f>(AS104/AT104)*100</f>
        <v>#DIV/0!</v>
      </c>
      <c r="AT105" s="115"/>
      <c r="AU105" s="115"/>
    </row>
    <row r="106" spans="2:47" ht="18" customHeight="1" x14ac:dyDescent="0.25">
      <c r="B106" s="236"/>
      <c r="C106" s="109">
        <v>50</v>
      </c>
      <c r="D106" s="103" t="s">
        <v>146</v>
      </c>
      <c r="E106" s="103" t="s">
        <v>147</v>
      </c>
      <c r="F106" s="230" t="s">
        <v>372</v>
      </c>
      <c r="G106" s="66" t="s">
        <v>27</v>
      </c>
      <c r="H106" s="214" t="s">
        <v>28</v>
      </c>
      <c r="I106" s="16">
        <v>0</v>
      </c>
      <c r="J106" s="154">
        <v>476</v>
      </c>
      <c r="K106" s="155"/>
      <c r="L106" s="16">
        <v>0</v>
      </c>
      <c r="M106" s="154">
        <v>537</v>
      </c>
      <c r="N106" s="155"/>
      <c r="O106" s="16"/>
      <c r="P106" s="154"/>
      <c r="Q106" s="155"/>
      <c r="R106" s="16"/>
      <c r="S106" s="154"/>
      <c r="T106" s="155"/>
      <c r="U106" s="16"/>
      <c r="V106" s="154"/>
      <c r="W106" s="155"/>
      <c r="X106" s="16"/>
      <c r="Y106" s="154"/>
      <c r="Z106" s="155"/>
      <c r="AA106" s="16"/>
      <c r="AB106" s="154"/>
      <c r="AC106" s="155"/>
      <c r="AD106" s="16"/>
      <c r="AE106" s="154"/>
      <c r="AF106" s="155"/>
      <c r="AG106" s="16"/>
      <c r="AH106" s="154"/>
      <c r="AI106" s="155"/>
      <c r="AJ106" s="16"/>
      <c r="AK106" s="154"/>
      <c r="AL106" s="155"/>
      <c r="AM106" s="16"/>
      <c r="AN106" s="154"/>
      <c r="AO106" s="155"/>
      <c r="AP106" s="16"/>
      <c r="AQ106" s="154"/>
      <c r="AR106" s="155"/>
      <c r="AS106" s="16"/>
      <c r="AT106" s="154"/>
      <c r="AU106" s="155"/>
    </row>
    <row r="107" spans="2:47" ht="18" customHeight="1" thickBot="1" x14ac:dyDescent="0.3">
      <c r="B107" s="236"/>
      <c r="C107" s="109"/>
      <c r="D107" s="103"/>
      <c r="E107" s="103"/>
      <c r="F107" s="230"/>
      <c r="G107" s="66"/>
      <c r="H107" s="214"/>
      <c r="I107" s="115">
        <f>(I106/J106)*100</f>
        <v>0</v>
      </c>
      <c r="J107" s="115"/>
      <c r="K107" s="115"/>
      <c r="L107" s="115">
        <f>(L106/M106)*100</f>
        <v>0</v>
      </c>
      <c r="M107" s="115"/>
      <c r="N107" s="115"/>
      <c r="O107" s="115" t="e">
        <f>(O106/P106)*100</f>
        <v>#DIV/0!</v>
      </c>
      <c r="P107" s="115"/>
      <c r="Q107" s="115"/>
      <c r="R107" s="115" t="e">
        <f>(R106/S106)*100</f>
        <v>#DIV/0!</v>
      </c>
      <c r="S107" s="115"/>
      <c r="T107" s="115"/>
      <c r="U107" s="115" t="e">
        <f>(U106/V106)*100</f>
        <v>#DIV/0!</v>
      </c>
      <c r="V107" s="115"/>
      <c r="W107" s="115"/>
      <c r="X107" s="115" t="e">
        <f>(X106/Y106)*100</f>
        <v>#DIV/0!</v>
      </c>
      <c r="Y107" s="115"/>
      <c r="Z107" s="115"/>
      <c r="AA107" s="115" t="e">
        <f>(AA106/AB106)*100</f>
        <v>#DIV/0!</v>
      </c>
      <c r="AB107" s="115"/>
      <c r="AC107" s="115"/>
      <c r="AD107" s="115" t="e">
        <f>(AD106/AE106)*100</f>
        <v>#DIV/0!</v>
      </c>
      <c r="AE107" s="115"/>
      <c r="AF107" s="115"/>
      <c r="AG107" s="115" t="e">
        <f>(AG106/AH106)*100</f>
        <v>#DIV/0!</v>
      </c>
      <c r="AH107" s="115"/>
      <c r="AI107" s="115"/>
      <c r="AJ107" s="115" t="e">
        <f>(AJ106/AK106)*100</f>
        <v>#DIV/0!</v>
      </c>
      <c r="AK107" s="115"/>
      <c r="AL107" s="115"/>
      <c r="AM107" s="115" t="e">
        <f>(AM106/AN106)*100</f>
        <v>#DIV/0!</v>
      </c>
      <c r="AN107" s="115"/>
      <c r="AO107" s="115"/>
      <c r="AP107" s="115" t="e">
        <f>(AP106/AQ106)*100</f>
        <v>#DIV/0!</v>
      </c>
      <c r="AQ107" s="115"/>
      <c r="AR107" s="115"/>
      <c r="AS107" s="115" t="e">
        <f>(AS106/AT106)*100</f>
        <v>#DIV/0!</v>
      </c>
      <c r="AT107" s="115"/>
      <c r="AU107" s="115"/>
    </row>
    <row r="108" spans="2:47" ht="18" customHeight="1" x14ac:dyDescent="0.25">
      <c r="B108" s="223" t="s">
        <v>277</v>
      </c>
      <c r="C108" s="109">
        <v>51</v>
      </c>
      <c r="D108" s="103" t="s">
        <v>262</v>
      </c>
      <c r="E108" s="103" t="s">
        <v>263</v>
      </c>
      <c r="F108" s="228" t="s">
        <v>373</v>
      </c>
      <c r="G108" s="66" t="s">
        <v>281</v>
      </c>
      <c r="H108" s="214" t="s">
        <v>28</v>
      </c>
      <c r="I108" s="16">
        <v>0</v>
      </c>
      <c r="J108" s="154">
        <v>538</v>
      </c>
      <c r="K108" s="155"/>
      <c r="L108" s="16">
        <v>0</v>
      </c>
      <c r="M108" s="154">
        <v>560</v>
      </c>
      <c r="N108" s="155"/>
      <c r="O108" s="16"/>
      <c r="P108" s="154"/>
      <c r="Q108" s="155"/>
      <c r="R108" s="16"/>
      <c r="S108" s="154"/>
      <c r="T108" s="155"/>
      <c r="U108" s="16"/>
      <c r="V108" s="154"/>
      <c r="W108" s="155"/>
      <c r="X108" s="16"/>
      <c r="Y108" s="154"/>
      <c r="Z108" s="155"/>
      <c r="AA108" s="16"/>
      <c r="AB108" s="154"/>
      <c r="AC108" s="155"/>
      <c r="AD108" s="16"/>
      <c r="AE108" s="154"/>
      <c r="AF108" s="155"/>
      <c r="AG108" s="16"/>
      <c r="AH108" s="154"/>
      <c r="AI108" s="155"/>
      <c r="AJ108" s="16"/>
      <c r="AK108" s="154"/>
      <c r="AL108" s="155"/>
      <c r="AM108" s="16"/>
      <c r="AN108" s="154"/>
      <c r="AO108" s="155"/>
      <c r="AP108" s="16"/>
      <c r="AQ108" s="154"/>
      <c r="AR108" s="155"/>
      <c r="AS108" s="16"/>
      <c r="AT108" s="154"/>
      <c r="AU108" s="155"/>
    </row>
    <row r="109" spans="2:47" ht="18" customHeight="1" x14ac:dyDescent="0.25">
      <c r="B109" s="224"/>
      <c r="C109" s="109"/>
      <c r="D109" s="103"/>
      <c r="E109" s="103"/>
      <c r="F109" s="229"/>
      <c r="G109" s="66"/>
      <c r="H109" s="214"/>
      <c r="I109" s="115">
        <f>(I108/J108)*100</f>
        <v>0</v>
      </c>
      <c r="J109" s="115"/>
      <c r="K109" s="115"/>
      <c r="L109" s="115">
        <f>(L108/M108)*100</f>
        <v>0</v>
      </c>
      <c r="M109" s="115"/>
      <c r="N109" s="115"/>
      <c r="O109" s="115" t="e">
        <f>(O108/P108)*100</f>
        <v>#DIV/0!</v>
      </c>
      <c r="P109" s="115"/>
      <c r="Q109" s="115"/>
      <c r="R109" s="115" t="e">
        <f>(R108/S108)*100</f>
        <v>#DIV/0!</v>
      </c>
      <c r="S109" s="115"/>
      <c r="T109" s="115"/>
      <c r="U109" s="115" t="e">
        <f>(U108/V108)*100</f>
        <v>#DIV/0!</v>
      </c>
      <c r="V109" s="115"/>
      <c r="W109" s="115"/>
      <c r="X109" s="115" t="e">
        <f>(X108/Y108)*100</f>
        <v>#DIV/0!</v>
      </c>
      <c r="Y109" s="115"/>
      <c r="Z109" s="115"/>
      <c r="AA109" s="115" t="e">
        <f>(AA108/AB108)*100</f>
        <v>#DIV/0!</v>
      </c>
      <c r="AB109" s="115"/>
      <c r="AC109" s="115"/>
      <c r="AD109" s="115" t="e">
        <f>(AD108/AE108)*100</f>
        <v>#DIV/0!</v>
      </c>
      <c r="AE109" s="115"/>
      <c r="AF109" s="115"/>
      <c r="AG109" s="115" t="e">
        <f>(AG108/AH108)*100</f>
        <v>#DIV/0!</v>
      </c>
      <c r="AH109" s="115"/>
      <c r="AI109" s="115"/>
      <c r="AJ109" s="115" t="e">
        <f>(AJ108/AK108)*100</f>
        <v>#DIV/0!</v>
      </c>
      <c r="AK109" s="115"/>
      <c r="AL109" s="115"/>
      <c r="AM109" s="115" t="e">
        <f>(AM108/AN108)*100</f>
        <v>#DIV/0!</v>
      </c>
      <c r="AN109" s="115"/>
      <c r="AO109" s="115"/>
      <c r="AP109" s="115" t="e">
        <f>(AP108/AQ108)*100</f>
        <v>#DIV/0!</v>
      </c>
      <c r="AQ109" s="115"/>
      <c r="AR109" s="115"/>
      <c r="AS109" s="115" t="e">
        <f>(AS108/AT108)*100</f>
        <v>#DIV/0!</v>
      </c>
      <c r="AT109" s="115"/>
      <c r="AU109" s="115"/>
    </row>
    <row r="110" spans="2:47" ht="18" customHeight="1" x14ac:dyDescent="0.25">
      <c r="B110" s="224"/>
      <c r="C110" s="109">
        <v>52</v>
      </c>
      <c r="D110" s="103" t="s">
        <v>264</v>
      </c>
      <c r="E110" s="103" t="s">
        <v>265</v>
      </c>
      <c r="F110" s="226" t="s">
        <v>374</v>
      </c>
      <c r="G110" s="71">
        <v>1</v>
      </c>
      <c r="H110" s="214" t="s">
        <v>28</v>
      </c>
      <c r="I110" s="16">
        <v>405</v>
      </c>
      <c r="J110" s="154">
        <v>538</v>
      </c>
      <c r="K110" s="155"/>
      <c r="L110" s="16">
        <v>308</v>
      </c>
      <c r="M110" s="154">
        <v>560</v>
      </c>
      <c r="N110" s="155"/>
      <c r="O110" s="16"/>
      <c r="P110" s="154"/>
      <c r="Q110" s="155"/>
      <c r="R110" s="16"/>
      <c r="S110" s="154"/>
      <c r="T110" s="155"/>
      <c r="U110" s="16"/>
      <c r="V110" s="154"/>
      <c r="W110" s="155"/>
      <c r="X110" s="16"/>
      <c r="Y110" s="154"/>
      <c r="Z110" s="155"/>
      <c r="AA110" s="16"/>
      <c r="AB110" s="154"/>
      <c r="AC110" s="155"/>
      <c r="AD110" s="16"/>
      <c r="AE110" s="154"/>
      <c r="AF110" s="155"/>
      <c r="AG110" s="16"/>
      <c r="AH110" s="154"/>
      <c r="AI110" s="155"/>
      <c r="AJ110" s="16"/>
      <c r="AK110" s="154"/>
      <c r="AL110" s="155"/>
      <c r="AM110" s="16"/>
      <c r="AN110" s="154"/>
      <c r="AO110" s="155"/>
      <c r="AP110" s="16"/>
      <c r="AQ110" s="154"/>
      <c r="AR110" s="155"/>
      <c r="AS110" s="16"/>
      <c r="AT110" s="154"/>
      <c r="AU110" s="155"/>
    </row>
    <row r="111" spans="2:47" ht="18" customHeight="1" x14ac:dyDescent="0.25">
      <c r="B111" s="224"/>
      <c r="C111" s="109"/>
      <c r="D111" s="103"/>
      <c r="E111" s="103"/>
      <c r="F111" s="227"/>
      <c r="G111" s="66"/>
      <c r="H111" s="214"/>
      <c r="I111" s="115">
        <f>(I110/J110)*100</f>
        <v>75.278810408921942</v>
      </c>
      <c r="J111" s="115"/>
      <c r="K111" s="115"/>
      <c r="L111" s="115">
        <f>(L110/M110)*100</f>
        <v>55.000000000000007</v>
      </c>
      <c r="M111" s="115"/>
      <c r="N111" s="115"/>
      <c r="O111" s="115" t="e">
        <f>(O110/P110)*100</f>
        <v>#DIV/0!</v>
      </c>
      <c r="P111" s="115"/>
      <c r="Q111" s="115"/>
      <c r="R111" s="115" t="e">
        <f>(R110/S110)*100</f>
        <v>#DIV/0!</v>
      </c>
      <c r="S111" s="115"/>
      <c r="T111" s="115"/>
      <c r="U111" s="115" t="e">
        <f>(U110/V110)*100</f>
        <v>#DIV/0!</v>
      </c>
      <c r="V111" s="115"/>
      <c r="W111" s="115"/>
      <c r="X111" s="115" t="e">
        <f>(X110/Y110)*100</f>
        <v>#DIV/0!</v>
      </c>
      <c r="Y111" s="115"/>
      <c r="Z111" s="115"/>
      <c r="AA111" s="115" t="e">
        <f>(AA110/AB110)*100</f>
        <v>#DIV/0!</v>
      </c>
      <c r="AB111" s="115"/>
      <c r="AC111" s="115"/>
      <c r="AD111" s="115" t="e">
        <f>(AD110/AE110)*100</f>
        <v>#DIV/0!</v>
      </c>
      <c r="AE111" s="115"/>
      <c r="AF111" s="115"/>
      <c r="AG111" s="115" t="e">
        <f>(AG110/AH110)*100</f>
        <v>#DIV/0!</v>
      </c>
      <c r="AH111" s="115"/>
      <c r="AI111" s="115"/>
      <c r="AJ111" s="115" t="e">
        <f>(AJ110/AK110)*100</f>
        <v>#DIV/0!</v>
      </c>
      <c r="AK111" s="115"/>
      <c r="AL111" s="115"/>
      <c r="AM111" s="115" t="e">
        <f>(AM110/AN110)*100</f>
        <v>#DIV/0!</v>
      </c>
      <c r="AN111" s="115"/>
      <c r="AO111" s="115"/>
      <c r="AP111" s="115" t="e">
        <f>(AP110/AQ110)*100</f>
        <v>#DIV/0!</v>
      </c>
      <c r="AQ111" s="115"/>
      <c r="AR111" s="115"/>
      <c r="AS111" s="115" t="e">
        <f>(AS110/AT110)*100</f>
        <v>#DIV/0!</v>
      </c>
      <c r="AT111" s="115"/>
      <c r="AU111" s="115"/>
    </row>
    <row r="112" spans="2:47" ht="18" customHeight="1" x14ac:dyDescent="0.25">
      <c r="B112" s="224"/>
      <c r="C112" s="109">
        <v>53</v>
      </c>
      <c r="D112" s="103" t="s">
        <v>266</v>
      </c>
      <c r="E112" s="103" t="s">
        <v>267</v>
      </c>
      <c r="F112" s="226" t="s">
        <v>375</v>
      </c>
      <c r="G112" s="66" t="s">
        <v>281</v>
      </c>
      <c r="H112" s="214" t="s">
        <v>28</v>
      </c>
      <c r="I112" s="16">
        <v>12</v>
      </c>
      <c r="J112" s="154">
        <v>542</v>
      </c>
      <c r="K112" s="155"/>
      <c r="L112" s="16">
        <v>10</v>
      </c>
      <c r="M112" s="154">
        <v>559</v>
      </c>
      <c r="N112" s="155"/>
      <c r="O112" s="16"/>
      <c r="P112" s="154"/>
      <c r="Q112" s="155"/>
      <c r="R112" s="16"/>
      <c r="S112" s="154"/>
      <c r="T112" s="155"/>
      <c r="U112" s="16"/>
      <c r="V112" s="154"/>
      <c r="W112" s="155"/>
      <c r="X112" s="16"/>
      <c r="Y112" s="154"/>
      <c r="Z112" s="155"/>
      <c r="AA112" s="16"/>
      <c r="AB112" s="154"/>
      <c r="AC112" s="155"/>
      <c r="AD112" s="16"/>
      <c r="AE112" s="154"/>
      <c r="AF112" s="155"/>
      <c r="AG112" s="16"/>
      <c r="AH112" s="154"/>
      <c r="AI112" s="155"/>
      <c r="AJ112" s="16"/>
      <c r="AK112" s="154"/>
      <c r="AL112" s="155"/>
      <c r="AM112" s="16"/>
      <c r="AN112" s="154"/>
      <c r="AO112" s="155"/>
      <c r="AP112" s="16"/>
      <c r="AQ112" s="154"/>
      <c r="AR112" s="155"/>
      <c r="AS112" s="16"/>
      <c r="AT112" s="154"/>
      <c r="AU112" s="155"/>
    </row>
    <row r="113" spans="2:47" ht="18" customHeight="1" x14ac:dyDescent="0.25">
      <c r="B113" s="224"/>
      <c r="C113" s="109"/>
      <c r="D113" s="103"/>
      <c r="E113" s="103"/>
      <c r="F113" s="227"/>
      <c r="G113" s="66"/>
      <c r="H113" s="214"/>
      <c r="I113" s="115">
        <f>(I112/J112)*100</f>
        <v>2.214022140221402</v>
      </c>
      <c r="J113" s="115"/>
      <c r="K113" s="115"/>
      <c r="L113" s="115">
        <f>(L112/M112)*100</f>
        <v>1.7889087656529516</v>
      </c>
      <c r="M113" s="115"/>
      <c r="N113" s="115"/>
      <c r="O113" s="115" t="e">
        <f>(O112/P112)*100</f>
        <v>#DIV/0!</v>
      </c>
      <c r="P113" s="115"/>
      <c r="Q113" s="115"/>
      <c r="R113" s="115" t="e">
        <f>(R112/S112)*100</f>
        <v>#DIV/0!</v>
      </c>
      <c r="S113" s="115"/>
      <c r="T113" s="115"/>
      <c r="U113" s="115" t="e">
        <f>(U112/V112)*100</f>
        <v>#DIV/0!</v>
      </c>
      <c r="V113" s="115"/>
      <c r="W113" s="115"/>
      <c r="X113" s="115" t="e">
        <f>(X112/Y112)*100</f>
        <v>#DIV/0!</v>
      </c>
      <c r="Y113" s="115"/>
      <c r="Z113" s="115"/>
      <c r="AA113" s="115" t="e">
        <f>(AA112/AB112)*100</f>
        <v>#DIV/0!</v>
      </c>
      <c r="AB113" s="115"/>
      <c r="AC113" s="115"/>
      <c r="AD113" s="115" t="e">
        <f>(AD112/AE112)*100</f>
        <v>#DIV/0!</v>
      </c>
      <c r="AE113" s="115"/>
      <c r="AF113" s="115"/>
      <c r="AG113" s="115" t="e">
        <f>(AG112/AH112)*100</f>
        <v>#DIV/0!</v>
      </c>
      <c r="AH113" s="115"/>
      <c r="AI113" s="115"/>
      <c r="AJ113" s="115" t="e">
        <f>(AJ112/AK112)*100</f>
        <v>#DIV/0!</v>
      </c>
      <c r="AK113" s="115"/>
      <c r="AL113" s="115"/>
      <c r="AM113" s="115" t="e">
        <f>(AM112/AN112)*100</f>
        <v>#DIV/0!</v>
      </c>
      <c r="AN113" s="115"/>
      <c r="AO113" s="115"/>
      <c r="AP113" s="115" t="e">
        <f>(AP112/AQ112)*100</f>
        <v>#DIV/0!</v>
      </c>
      <c r="AQ113" s="115"/>
      <c r="AR113" s="115"/>
      <c r="AS113" s="115" t="e">
        <f>(AS112/AT112)*100</f>
        <v>#DIV/0!</v>
      </c>
      <c r="AT113" s="115"/>
      <c r="AU113" s="115"/>
    </row>
    <row r="114" spans="2:47" ht="18" customHeight="1" x14ac:dyDescent="0.25">
      <c r="B114" s="224"/>
      <c r="C114" s="109">
        <v>54</v>
      </c>
      <c r="D114" s="103" t="s">
        <v>268</v>
      </c>
      <c r="E114" s="103" t="s">
        <v>269</v>
      </c>
      <c r="F114" s="226" t="s">
        <v>376</v>
      </c>
      <c r="G114" s="66" t="s">
        <v>45</v>
      </c>
      <c r="H114" s="214" t="s">
        <v>28</v>
      </c>
      <c r="I114" s="16">
        <v>119</v>
      </c>
      <c r="J114" s="154">
        <v>538</v>
      </c>
      <c r="K114" s="155"/>
      <c r="L114" s="16">
        <v>138</v>
      </c>
      <c r="M114" s="154">
        <v>560</v>
      </c>
      <c r="N114" s="155"/>
      <c r="O114" s="16"/>
      <c r="P114" s="154"/>
      <c r="Q114" s="155"/>
      <c r="R114" s="16"/>
      <c r="S114" s="154"/>
      <c r="T114" s="155"/>
      <c r="U114" s="16"/>
      <c r="V114" s="154"/>
      <c r="W114" s="155"/>
      <c r="X114" s="16"/>
      <c r="Y114" s="154"/>
      <c r="Z114" s="155"/>
      <c r="AA114" s="16"/>
      <c r="AB114" s="154"/>
      <c r="AC114" s="155"/>
      <c r="AD114" s="16"/>
      <c r="AE114" s="154"/>
      <c r="AF114" s="155"/>
      <c r="AG114" s="16"/>
      <c r="AH114" s="154"/>
      <c r="AI114" s="155"/>
      <c r="AJ114" s="16"/>
      <c r="AK114" s="154"/>
      <c r="AL114" s="155"/>
      <c r="AM114" s="16"/>
      <c r="AN114" s="154"/>
      <c r="AO114" s="155"/>
      <c r="AP114" s="16"/>
      <c r="AQ114" s="154"/>
      <c r="AR114" s="155"/>
      <c r="AS114" s="16"/>
      <c r="AT114" s="154"/>
      <c r="AU114" s="155"/>
    </row>
    <row r="115" spans="2:47" ht="18" customHeight="1" x14ac:dyDescent="0.25">
      <c r="B115" s="224"/>
      <c r="C115" s="109"/>
      <c r="D115" s="103"/>
      <c r="E115" s="103"/>
      <c r="F115" s="227"/>
      <c r="G115" s="66"/>
      <c r="H115" s="214"/>
      <c r="I115" s="115">
        <f>(I114/J114)*100</f>
        <v>22.118959107806692</v>
      </c>
      <c r="J115" s="115"/>
      <c r="K115" s="115"/>
      <c r="L115" s="115">
        <f>(L114/M114)*100</f>
        <v>24.642857142857146</v>
      </c>
      <c r="M115" s="115"/>
      <c r="N115" s="115"/>
      <c r="O115" s="115" t="e">
        <f>(O114/P114)*100</f>
        <v>#DIV/0!</v>
      </c>
      <c r="P115" s="115"/>
      <c r="Q115" s="115"/>
      <c r="R115" s="115" t="e">
        <f>(R114/S114)*100</f>
        <v>#DIV/0!</v>
      </c>
      <c r="S115" s="115"/>
      <c r="T115" s="115"/>
      <c r="U115" s="115" t="e">
        <f>(U114/V114)*100</f>
        <v>#DIV/0!</v>
      </c>
      <c r="V115" s="115"/>
      <c r="W115" s="115"/>
      <c r="X115" s="115" t="e">
        <f>(X114/Y114)*100</f>
        <v>#DIV/0!</v>
      </c>
      <c r="Y115" s="115"/>
      <c r="Z115" s="115"/>
      <c r="AA115" s="115" t="e">
        <f>(AA114/AB114)*100</f>
        <v>#DIV/0!</v>
      </c>
      <c r="AB115" s="115"/>
      <c r="AC115" s="115"/>
      <c r="AD115" s="115" t="e">
        <f>(AD114/AE114)*100</f>
        <v>#DIV/0!</v>
      </c>
      <c r="AE115" s="115"/>
      <c r="AF115" s="115"/>
      <c r="AG115" s="115" t="e">
        <f>(AG114/AH114)*100</f>
        <v>#DIV/0!</v>
      </c>
      <c r="AH115" s="115"/>
      <c r="AI115" s="115"/>
      <c r="AJ115" s="115" t="e">
        <f>(AJ114/AK114)*100</f>
        <v>#DIV/0!</v>
      </c>
      <c r="AK115" s="115"/>
      <c r="AL115" s="115"/>
      <c r="AM115" s="115" t="e">
        <f>(AM114/AN114)*100</f>
        <v>#DIV/0!</v>
      </c>
      <c r="AN115" s="115"/>
      <c r="AO115" s="115"/>
      <c r="AP115" s="115" t="e">
        <f>(AP114/AQ114)*100</f>
        <v>#DIV/0!</v>
      </c>
      <c r="AQ115" s="115"/>
      <c r="AR115" s="115"/>
      <c r="AS115" s="115" t="e">
        <f>(AS114/AT114)*100</f>
        <v>#DIV/0!</v>
      </c>
      <c r="AT115" s="115"/>
      <c r="AU115" s="115"/>
    </row>
    <row r="116" spans="2:47" ht="18" customHeight="1" x14ac:dyDescent="0.25">
      <c r="B116" s="224"/>
      <c r="C116" s="109">
        <v>55</v>
      </c>
      <c r="D116" s="103" t="s">
        <v>270</v>
      </c>
      <c r="E116" s="103" t="s">
        <v>271</v>
      </c>
      <c r="F116" s="226" t="s">
        <v>377</v>
      </c>
      <c r="G116" s="106"/>
      <c r="H116" s="214" t="s">
        <v>28</v>
      </c>
      <c r="I116" s="169">
        <v>0</v>
      </c>
      <c r="J116" s="170"/>
      <c r="K116" s="171"/>
      <c r="L116" s="169">
        <v>0</v>
      </c>
      <c r="M116" s="170"/>
      <c r="N116" s="171"/>
      <c r="O116" s="169"/>
      <c r="P116" s="170"/>
      <c r="Q116" s="171"/>
      <c r="R116" s="169"/>
      <c r="S116" s="170"/>
      <c r="T116" s="171"/>
      <c r="U116" s="169"/>
      <c r="V116" s="170"/>
      <c r="W116" s="171"/>
      <c r="X116" s="169"/>
      <c r="Y116" s="170"/>
      <c r="Z116" s="171"/>
      <c r="AA116" s="169"/>
      <c r="AB116" s="170"/>
      <c r="AC116" s="171"/>
      <c r="AD116" s="169"/>
      <c r="AE116" s="170"/>
      <c r="AF116" s="171"/>
      <c r="AG116" s="169"/>
      <c r="AH116" s="170"/>
      <c r="AI116" s="171"/>
      <c r="AJ116" s="169"/>
      <c r="AK116" s="170"/>
      <c r="AL116" s="171"/>
      <c r="AM116" s="169"/>
      <c r="AN116" s="170"/>
      <c r="AO116" s="171"/>
      <c r="AP116" s="169"/>
      <c r="AQ116" s="170"/>
      <c r="AR116" s="171"/>
      <c r="AS116" s="169"/>
      <c r="AT116" s="170"/>
      <c r="AU116" s="171"/>
    </row>
    <row r="117" spans="2:47" ht="18" customHeight="1" thickBot="1" x14ac:dyDescent="0.3">
      <c r="B117" s="225"/>
      <c r="C117" s="109"/>
      <c r="D117" s="103"/>
      <c r="E117" s="103"/>
      <c r="F117" s="227"/>
      <c r="G117" s="106"/>
      <c r="H117" s="214"/>
      <c r="I117" s="172"/>
      <c r="J117" s="173"/>
      <c r="K117" s="174"/>
      <c r="L117" s="172"/>
      <c r="M117" s="173"/>
      <c r="N117" s="174"/>
      <c r="O117" s="172"/>
      <c r="P117" s="173"/>
      <c r="Q117" s="174"/>
      <c r="R117" s="172"/>
      <c r="S117" s="173"/>
      <c r="T117" s="174"/>
      <c r="U117" s="172"/>
      <c r="V117" s="173"/>
      <c r="W117" s="174"/>
      <c r="X117" s="172"/>
      <c r="Y117" s="173"/>
      <c r="Z117" s="174"/>
      <c r="AA117" s="172"/>
      <c r="AB117" s="173"/>
      <c r="AC117" s="174"/>
      <c r="AD117" s="172"/>
      <c r="AE117" s="173"/>
      <c r="AF117" s="174"/>
      <c r="AG117" s="172"/>
      <c r="AH117" s="173"/>
      <c r="AI117" s="174"/>
      <c r="AJ117" s="172"/>
      <c r="AK117" s="173"/>
      <c r="AL117" s="174"/>
      <c r="AM117" s="172"/>
      <c r="AN117" s="173"/>
      <c r="AO117" s="174"/>
      <c r="AP117" s="172"/>
      <c r="AQ117" s="173"/>
      <c r="AR117" s="174"/>
      <c r="AS117" s="172"/>
      <c r="AT117" s="173"/>
      <c r="AU117" s="174"/>
    </row>
    <row r="118" spans="2:47" ht="18" customHeight="1" x14ac:dyDescent="0.25">
      <c r="B118" s="219" t="s">
        <v>149</v>
      </c>
      <c r="C118" s="109">
        <v>56</v>
      </c>
      <c r="D118" s="97" t="s">
        <v>306</v>
      </c>
      <c r="E118" s="97" t="s">
        <v>286</v>
      </c>
      <c r="F118" s="222" t="s">
        <v>378</v>
      </c>
      <c r="G118" s="79">
        <v>1</v>
      </c>
      <c r="H118" s="183" t="s">
        <v>28</v>
      </c>
      <c r="I118" s="16">
        <v>1003</v>
      </c>
      <c r="J118" s="154">
        <v>1003</v>
      </c>
      <c r="K118" s="155"/>
      <c r="L118" s="16">
        <v>944</v>
      </c>
      <c r="M118" s="154">
        <v>944</v>
      </c>
      <c r="N118" s="155"/>
      <c r="O118" s="16"/>
      <c r="P118" s="154"/>
      <c r="Q118" s="155"/>
      <c r="R118" s="16"/>
      <c r="S118" s="154"/>
      <c r="T118" s="155"/>
      <c r="U118" s="16"/>
      <c r="V118" s="154"/>
      <c r="W118" s="155"/>
      <c r="X118" s="16"/>
      <c r="Y118" s="154"/>
      <c r="Z118" s="155"/>
      <c r="AA118" s="16"/>
      <c r="AB118" s="154"/>
      <c r="AC118" s="155"/>
      <c r="AD118" s="16"/>
      <c r="AE118" s="154"/>
      <c r="AF118" s="155"/>
      <c r="AG118" s="16"/>
      <c r="AH118" s="154"/>
      <c r="AI118" s="155"/>
      <c r="AJ118" s="16"/>
      <c r="AK118" s="154"/>
      <c r="AL118" s="155"/>
      <c r="AM118" s="16"/>
      <c r="AN118" s="154"/>
      <c r="AO118" s="155"/>
      <c r="AP118" s="16"/>
      <c r="AQ118" s="154"/>
      <c r="AR118" s="155"/>
      <c r="AS118" s="16"/>
      <c r="AT118" s="154"/>
      <c r="AU118" s="155"/>
    </row>
    <row r="119" spans="2:47" ht="18" customHeight="1" x14ac:dyDescent="0.25">
      <c r="B119" s="220"/>
      <c r="C119" s="109"/>
      <c r="D119" s="97"/>
      <c r="E119" s="97"/>
      <c r="F119" s="97"/>
      <c r="G119" s="77"/>
      <c r="H119" s="183"/>
      <c r="I119" s="115">
        <f>(I118/J118)*100</f>
        <v>100</v>
      </c>
      <c r="J119" s="115"/>
      <c r="K119" s="115"/>
      <c r="L119" s="115">
        <f>(L118/M118)*100</f>
        <v>100</v>
      </c>
      <c r="M119" s="115"/>
      <c r="N119" s="115"/>
      <c r="O119" s="115" t="e">
        <f>(O118/P118)*100</f>
        <v>#DIV/0!</v>
      </c>
      <c r="P119" s="115"/>
      <c r="Q119" s="115"/>
      <c r="R119" s="115" t="e">
        <f>(R118/S118)*100</f>
        <v>#DIV/0!</v>
      </c>
      <c r="S119" s="115"/>
      <c r="T119" s="115"/>
      <c r="U119" s="115" t="e">
        <f>(U118/V118)*100</f>
        <v>#DIV/0!</v>
      </c>
      <c r="V119" s="115"/>
      <c r="W119" s="115"/>
      <c r="X119" s="115" t="e">
        <f>(X118/Y118)*100</f>
        <v>#DIV/0!</v>
      </c>
      <c r="Y119" s="115"/>
      <c r="Z119" s="115"/>
      <c r="AA119" s="115" t="e">
        <f>(AA118/AB118)*100</f>
        <v>#DIV/0!</v>
      </c>
      <c r="AB119" s="115"/>
      <c r="AC119" s="115"/>
      <c r="AD119" s="115" t="e">
        <f>(AD118/AE118)*100</f>
        <v>#DIV/0!</v>
      </c>
      <c r="AE119" s="115"/>
      <c r="AF119" s="115"/>
      <c r="AG119" s="115" t="e">
        <f>(AG118/AH118)*100</f>
        <v>#DIV/0!</v>
      </c>
      <c r="AH119" s="115"/>
      <c r="AI119" s="115"/>
      <c r="AJ119" s="115" t="e">
        <f>(AJ118/AK118)*100</f>
        <v>#DIV/0!</v>
      </c>
      <c r="AK119" s="115"/>
      <c r="AL119" s="115"/>
      <c r="AM119" s="115" t="e">
        <f>(AM118/AN118)*100</f>
        <v>#DIV/0!</v>
      </c>
      <c r="AN119" s="115"/>
      <c r="AO119" s="115"/>
      <c r="AP119" s="115" t="e">
        <f>(AP118/AQ118)*100</f>
        <v>#DIV/0!</v>
      </c>
      <c r="AQ119" s="115"/>
      <c r="AR119" s="115"/>
      <c r="AS119" s="115" t="e">
        <f>(AS118/AT118)*100</f>
        <v>#DIV/0!</v>
      </c>
      <c r="AT119" s="115"/>
      <c r="AU119" s="115"/>
    </row>
    <row r="120" spans="2:47" ht="18" customHeight="1" x14ac:dyDescent="0.25">
      <c r="B120" s="220"/>
      <c r="C120" s="109">
        <v>57</v>
      </c>
      <c r="D120" s="97" t="s">
        <v>307</v>
      </c>
      <c r="E120" s="97" t="s">
        <v>153</v>
      </c>
      <c r="F120" s="97" t="s">
        <v>379</v>
      </c>
      <c r="G120" s="79">
        <v>0.95</v>
      </c>
      <c r="H120" s="183" t="s">
        <v>28</v>
      </c>
      <c r="I120" s="16">
        <v>0</v>
      </c>
      <c r="J120" s="154">
        <v>0</v>
      </c>
      <c r="K120" s="155"/>
      <c r="L120" s="16">
        <v>0</v>
      </c>
      <c r="M120" s="154">
        <v>0</v>
      </c>
      <c r="N120" s="155"/>
      <c r="O120" s="16"/>
      <c r="P120" s="154"/>
      <c r="Q120" s="155"/>
      <c r="R120" s="16"/>
      <c r="S120" s="154"/>
      <c r="T120" s="155"/>
      <c r="U120" s="16"/>
      <c r="V120" s="154"/>
      <c r="W120" s="155"/>
      <c r="X120" s="16"/>
      <c r="Y120" s="154"/>
      <c r="Z120" s="155"/>
      <c r="AA120" s="16"/>
      <c r="AB120" s="154"/>
      <c r="AC120" s="155"/>
      <c r="AD120" s="16"/>
      <c r="AE120" s="154"/>
      <c r="AF120" s="155"/>
      <c r="AG120" s="16"/>
      <c r="AH120" s="154"/>
      <c r="AI120" s="155"/>
      <c r="AJ120" s="16"/>
      <c r="AK120" s="154"/>
      <c r="AL120" s="155"/>
      <c r="AM120" s="16"/>
      <c r="AN120" s="154"/>
      <c r="AO120" s="155"/>
      <c r="AP120" s="16"/>
      <c r="AQ120" s="154"/>
      <c r="AR120" s="155"/>
      <c r="AS120" s="16"/>
      <c r="AT120" s="154"/>
      <c r="AU120" s="155"/>
    </row>
    <row r="121" spans="2:47" ht="18" customHeight="1" x14ac:dyDescent="0.25">
      <c r="B121" s="220"/>
      <c r="C121" s="109"/>
      <c r="D121" s="97"/>
      <c r="E121" s="97"/>
      <c r="F121" s="97"/>
      <c r="G121" s="77"/>
      <c r="H121" s="183"/>
      <c r="I121" s="115" t="e">
        <f>(I120/J120)*100</f>
        <v>#DIV/0!</v>
      </c>
      <c r="J121" s="115"/>
      <c r="K121" s="115"/>
      <c r="L121" s="115" t="e">
        <f>(L120/M120)*100</f>
        <v>#DIV/0!</v>
      </c>
      <c r="M121" s="115"/>
      <c r="N121" s="115"/>
      <c r="O121" s="115" t="e">
        <f>(O120/P120)*100</f>
        <v>#DIV/0!</v>
      </c>
      <c r="P121" s="115"/>
      <c r="Q121" s="115"/>
      <c r="R121" s="115" t="e">
        <f>(R120/S120)*100</f>
        <v>#DIV/0!</v>
      </c>
      <c r="S121" s="115"/>
      <c r="T121" s="115"/>
      <c r="U121" s="115" t="e">
        <f>(U120/V120)*100</f>
        <v>#DIV/0!</v>
      </c>
      <c r="V121" s="115"/>
      <c r="W121" s="115"/>
      <c r="X121" s="115" t="e">
        <f>(X120/Y120)*100</f>
        <v>#DIV/0!</v>
      </c>
      <c r="Y121" s="115"/>
      <c r="Z121" s="115"/>
      <c r="AA121" s="115" t="e">
        <f>(AA120/AB120)*100</f>
        <v>#DIV/0!</v>
      </c>
      <c r="AB121" s="115"/>
      <c r="AC121" s="115"/>
      <c r="AD121" s="115" t="e">
        <f>(AD120/AE120)*100</f>
        <v>#DIV/0!</v>
      </c>
      <c r="AE121" s="115"/>
      <c r="AF121" s="115"/>
      <c r="AG121" s="115" t="e">
        <f>(AG120/AH120)*100</f>
        <v>#DIV/0!</v>
      </c>
      <c r="AH121" s="115"/>
      <c r="AI121" s="115"/>
      <c r="AJ121" s="115" t="e">
        <f>(AJ120/AK120)*100</f>
        <v>#DIV/0!</v>
      </c>
      <c r="AK121" s="115"/>
      <c r="AL121" s="115"/>
      <c r="AM121" s="115" t="e">
        <f>(AM120/AN120)*100</f>
        <v>#DIV/0!</v>
      </c>
      <c r="AN121" s="115"/>
      <c r="AO121" s="115"/>
      <c r="AP121" s="115" t="e">
        <f>(AP120/AQ120)*100</f>
        <v>#DIV/0!</v>
      </c>
      <c r="AQ121" s="115"/>
      <c r="AR121" s="115"/>
      <c r="AS121" s="115" t="e">
        <f>(AS120/AT120)*100</f>
        <v>#DIV/0!</v>
      </c>
      <c r="AT121" s="115"/>
      <c r="AU121" s="115"/>
    </row>
    <row r="122" spans="2:47" ht="18" customHeight="1" x14ac:dyDescent="0.25">
      <c r="B122" s="220"/>
      <c r="C122" s="109">
        <v>58</v>
      </c>
      <c r="D122" s="97" t="s">
        <v>308</v>
      </c>
      <c r="E122" s="97" t="s">
        <v>155</v>
      </c>
      <c r="F122" s="97" t="s">
        <v>380</v>
      </c>
      <c r="G122" s="79">
        <v>0.95</v>
      </c>
      <c r="H122" s="183" t="s">
        <v>28</v>
      </c>
      <c r="I122" s="16">
        <v>1044</v>
      </c>
      <c r="J122" s="154">
        <v>1044</v>
      </c>
      <c r="K122" s="155"/>
      <c r="L122" s="16">
        <v>1207</v>
      </c>
      <c r="M122" s="154">
        <v>1207</v>
      </c>
      <c r="N122" s="155"/>
      <c r="O122" s="16"/>
      <c r="P122" s="154"/>
      <c r="Q122" s="155"/>
      <c r="R122" s="16"/>
      <c r="S122" s="154"/>
      <c r="T122" s="155"/>
      <c r="U122" s="16"/>
      <c r="V122" s="154"/>
      <c r="W122" s="155"/>
      <c r="X122" s="16"/>
      <c r="Y122" s="154"/>
      <c r="Z122" s="155"/>
      <c r="AA122" s="16"/>
      <c r="AB122" s="154"/>
      <c r="AC122" s="155"/>
      <c r="AD122" s="16"/>
      <c r="AE122" s="154"/>
      <c r="AF122" s="155"/>
      <c r="AG122" s="16"/>
      <c r="AH122" s="154"/>
      <c r="AI122" s="155"/>
      <c r="AJ122" s="16"/>
      <c r="AK122" s="154"/>
      <c r="AL122" s="155"/>
      <c r="AM122" s="16"/>
      <c r="AN122" s="154"/>
      <c r="AO122" s="155"/>
      <c r="AP122" s="16"/>
      <c r="AQ122" s="154"/>
      <c r="AR122" s="155"/>
      <c r="AS122" s="16"/>
      <c r="AT122" s="154"/>
      <c r="AU122" s="155"/>
    </row>
    <row r="123" spans="2:47" ht="18" customHeight="1" x14ac:dyDescent="0.25">
      <c r="B123" s="220"/>
      <c r="C123" s="109"/>
      <c r="D123" s="97"/>
      <c r="E123" s="97"/>
      <c r="F123" s="97"/>
      <c r="G123" s="77"/>
      <c r="H123" s="183"/>
      <c r="I123" s="115">
        <f>(I122/J122)*100</f>
        <v>100</v>
      </c>
      <c r="J123" s="115"/>
      <c r="K123" s="115"/>
      <c r="L123" s="115">
        <f>(L122/M122)*100</f>
        <v>100</v>
      </c>
      <c r="M123" s="115"/>
      <c r="N123" s="115"/>
      <c r="O123" s="115" t="e">
        <f>(O122/P122)*100</f>
        <v>#DIV/0!</v>
      </c>
      <c r="P123" s="115"/>
      <c r="Q123" s="115"/>
      <c r="R123" s="115" t="e">
        <f>(R122/S122)*100</f>
        <v>#DIV/0!</v>
      </c>
      <c r="S123" s="115"/>
      <c r="T123" s="115"/>
      <c r="U123" s="115" t="e">
        <f>(U122/V122)*100</f>
        <v>#DIV/0!</v>
      </c>
      <c r="V123" s="115"/>
      <c r="W123" s="115"/>
      <c r="X123" s="115" t="e">
        <f>(X122/Y122)*100</f>
        <v>#DIV/0!</v>
      </c>
      <c r="Y123" s="115"/>
      <c r="Z123" s="115"/>
      <c r="AA123" s="115" t="e">
        <f>(AA122/AB122)*100</f>
        <v>#DIV/0!</v>
      </c>
      <c r="AB123" s="115"/>
      <c r="AC123" s="115"/>
      <c r="AD123" s="115" t="e">
        <f>(AD122/AE122)*100</f>
        <v>#DIV/0!</v>
      </c>
      <c r="AE123" s="115"/>
      <c r="AF123" s="115"/>
      <c r="AG123" s="115" t="e">
        <f>(AG122/AH122)*100</f>
        <v>#DIV/0!</v>
      </c>
      <c r="AH123" s="115"/>
      <c r="AI123" s="115"/>
      <c r="AJ123" s="115" t="e">
        <f>(AJ122/AK122)*100</f>
        <v>#DIV/0!</v>
      </c>
      <c r="AK123" s="115"/>
      <c r="AL123" s="115"/>
      <c r="AM123" s="115" t="e">
        <f>(AM122/AN122)*100</f>
        <v>#DIV/0!</v>
      </c>
      <c r="AN123" s="115"/>
      <c r="AO123" s="115"/>
      <c r="AP123" s="115" t="e">
        <f>(AP122/AQ122)*100</f>
        <v>#DIV/0!</v>
      </c>
      <c r="AQ123" s="115"/>
      <c r="AR123" s="115"/>
      <c r="AS123" s="115" t="e">
        <f>(AS122/AT122)*100</f>
        <v>#DIV/0!</v>
      </c>
      <c r="AT123" s="115"/>
      <c r="AU123" s="115"/>
    </row>
    <row r="124" spans="2:47" ht="18" customHeight="1" x14ac:dyDescent="0.25">
      <c r="B124" s="220"/>
      <c r="C124" s="109">
        <v>59</v>
      </c>
      <c r="D124" s="96" t="s">
        <v>309</v>
      </c>
      <c r="E124" s="96" t="s">
        <v>157</v>
      </c>
      <c r="F124" s="96" t="s">
        <v>381</v>
      </c>
      <c r="G124" s="79">
        <v>0.95</v>
      </c>
      <c r="H124" s="183" t="s">
        <v>28</v>
      </c>
      <c r="I124" s="16">
        <v>934</v>
      </c>
      <c r="J124" s="154">
        <v>934</v>
      </c>
      <c r="K124" s="155"/>
      <c r="L124" s="16">
        <v>1050</v>
      </c>
      <c r="M124" s="154">
        <v>1050</v>
      </c>
      <c r="N124" s="155"/>
      <c r="O124" s="16"/>
      <c r="P124" s="154"/>
      <c r="Q124" s="155"/>
      <c r="R124" s="16"/>
      <c r="S124" s="154"/>
      <c r="T124" s="155"/>
      <c r="U124" s="16"/>
      <c r="V124" s="154"/>
      <c r="W124" s="155"/>
      <c r="X124" s="16"/>
      <c r="Y124" s="154"/>
      <c r="Z124" s="155"/>
      <c r="AA124" s="16"/>
      <c r="AB124" s="154"/>
      <c r="AC124" s="155"/>
      <c r="AD124" s="16"/>
      <c r="AE124" s="154"/>
      <c r="AF124" s="155"/>
      <c r="AG124" s="16"/>
      <c r="AH124" s="154"/>
      <c r="AI124" s="155"/>
      <c r="AJ124" s="16"/>
      <c r="AK124" s="154"/>
      <c r="AL124" s="155"/>
      <c r="AM124" s="16"/>
      <c r="AN124" s="154"/>
      <c r="AO124" s="155"/>
      <c r="AP124" s="16"/>
      <c r="AQ124" s="154"/>
      <c r="AR124" s="155"/>
      <c r="AS124" s="16"/>
      <c r="AT124" s="154"/>
      <c r="AU124" s="155"/>
    </row>
    <row r="125" spans="2:47" ht="18" customHeight="1" x14ac:dyDescent="0.25">
      <c r="B125" s="220"/>
      <c r="C125" s="109"/>
      <c r="D125" s="96"/>
      <c r="E125" s="96"/>
      <c r="F125" s="96"/>
      <c r="G125" s="77"/>
      <c r="H125" s="183"/>
      <c r="I125" s="115">
        <f>(I124/J124)*100</f>
        <v>100</v>
      </c>
      <c r="J125" s="115"/>
      <c r="K125" s="115"/>
      <c r="L125" s="115">
        <f>(L124/M124)*100</f>
        <v>100</v>
      </c>
      <c r="M125" s="115"/>
      <c r="N125" s="115"/>
      <c r="O125" s="115" t="e">
        <f>(O124/P124)*100</f>
        <v>#DIV/0!</v>
      </c>
      <c r="P125" s="115"/>
      <c r="Q125" s="115"/>
      <c r="R125" s="115" t="e">
        <f>(R124/S124)*100</f>
        <v>#DIV/0!</v>
      </c>
      <c r="S125" s="115"/>
      <c r="T125" s="115"/>
      <c r="U125" s="115" t="e">
        <f>(U124/V124)*100</f>
        <v>#DIV/0!</v>
      </c>
      <c r="V125" s="115"/>
      <c r="W125" s="115"/>
      <c r="X125" s="115" t="e">
        <f>(X124/Y124)*100</f>
        <v>#DIV/0!</v>
      </c>
      <c r="Y125" s="115"/>
      <c r="Z125" s="115"/>
      <c r="AA125" s="115" t="e">
        <f>(AA124/AB124)*100</f>
        <v>#DIV/0!</v>
      </c>
      <c r="AB125" s="115"/>
      <c r="AC125" s="115"/>
      <c r="AD125" s="115" t="e">
        <f>(AD124/AE124)*100</f>
        <v>#DIV/0!</v>
      </c>
      <c r="AE125" s="115"/>
      <c r="AF125" s="115"/>
      <c r="AG125" s="115" t="e">
        <f>(AG124/AH124)*100</f>
        <v>#DIV/0!</v>
      </c>
      <c r="AH125" s="115"/>
      <c r="AI125" s="115"/>
      <c r="AJ125" s="115" t="e">
        <f>(AJ124/AK124)*100</f>
        <v>#DIV/0!</v>
      </c>
      <c r="AK125" s="115"/>
      <c r="AL125" s="115"/>
      <c r="AM125" s="115" t="e">
        <f>(AM124/AN124)*100</f>
        <v>#DIV/0!</v>
      </c>
      <c r="AN125" s="115"/>
      <c r="AO125" s="115"/>
      <c r="AP125" s="115" t="e">
        <f>(AP124/AQ124)*100</f>
        <v>#DIV/0!</v>
      </c>
      <c r="AQ125" s="115"/>
      <c r="AR125" s="115"/>
      <c r="AS125" s="115" t="e">
        <f>(AS124/AT124)*100</f>
        <v>#DIV/0!</v>
      </c>
      <c r="AT125" s="115"/>
      <c r="AU125" s="115"/>
    </row>
    <row r="126" spans="2:47" ht="18" customHeight="1" x14ac:dyDescent="0.25">
      <c r="B126" s="220"/>
      <c r="C126" s="109">
        <v>60</v>
      </c>
      <c r="D126" s="96" t="s">
        <v>310</v>
      </c>
      <c r="E126" s="96" t="s">
        <v>159</v>
      </c>
      <c r="F126" s="96" t="s">
        <v>382</v>
      </c>
      <c r="G126" s="79">
        <v>0.95</v>
      </c>
      <c r="H126" s="183" t="s">
        <v>28</v>
      </c>
      <c r="I126" s="16">
        <v>88</v>
      </c>
      <c r="J126" s="154">
        <v>88</v>
      </c>
      <c r="K126" s="155"/>
      <c r="L126" s="16">
        <v>135</v>
      </c>
      <c r="M126" s="154">
        <v>135</v>
      </c>
      <c r="N126" s="155"/>
      <c r="O126" s="16"/>
      <c r="P126" s="154"/>
      <c r="Q126" s="155"/>
      <c r="R126" s="16"/>
      <c r="S126" s="154"/>
      <c r="T126" s="155"/>
      <c r="U126" s="16"/>
      <c r="V126" s="154"/>
      <c r="W126" s="155"/>
      <c r="X126" s="16"/>
      <c r="Y126" s="154"/>
      <c r="Z126" s="155"/>
      <c r="AA126" s="16"/>
      <c r="AB126" s="154"/>
      <c r="AC126" s="155"/>
      <c r="AD126" s="16"/>
      <c r="AE126" s="154"/>
      <c r="AF126" s="155"/>
      <c r="AG126" s="16"/>
      <c r="AH126" s="154"/>
      <c r="AI126" s="155"/>
      <c r="AJ126" s="16"/>
      <c r="AK126" s="154"/>
      <c r="AL126" s="155"/>
      <c r="AM126" s="16"/>
      <c r="AN126" s="154"/>
      <c r="AO126" s="155"/>
      <c r="AP126" s="16"/>
      <c r="AQ126" s="154"/>
      <c r="AR126" s="155"/>
      <c r="AS126" s="16"/>
      <c r="AT126" s="154"/>
      <c r="AU126" s="155"/>
    </row>
    <row r="127" spans="2:47" ht="18" customHeight="1" thickBot="1" x14ac:dyDescent="0.3">
      <c r="B127" s="220"/>
      <c r="C127" s="109"/>
      <c r="D127" s="96"/>
      <c r="E127" s="96"/>
      <c r="F127" s="218"/>
      <c r="G127" s="77"/>
      <c r="H127" s="183"/>
      <c r="I127" s="115">
        <f>(I126/J126)*100</f>
        <v>100</v>
      </c>
      <c r="J127" s="115"/>
      <c r="K127" s="115"/>
      <c r="L127" s="115">
        <f>(L126/M126)*100</f>
        <v>100</v>
      </c>
      <c r="M127" s="115"/>
      <c r="N127" s="115"/>
      <c r="O127" s="115" t="e">
        <f>(O126/P126)*100</f>
        <v>#DIV/0!</v>
      </c>
      <c r="P127" s="115"/>
      <c r="Q127" s="115"/>
      <c r="R127" s="115" t="e">
        <f>(R126/S126)*100</f>
        <v>#DIV/0!</v>
      </c>
      <c r="S127" s="115"/>
      <c r="T127" s="115"/>
      <c r="U127" s="115" t="e">
        <f>(U126/V126)*100</f>
        <v>#DIV/0!</v>
      </c>
      <c r="V127" s="115"/>
      <c r="W127" s="115"/>
      <c r="X127" s="115" t="e">
        <f>(X126/Y126)*100</f>
        <v>#DIV/0!</v>
      </c>
      <c r="Y127" s="115"/>
      <c r="Z127" s="115"/>
      <c r="AA127" s="115" t="e">
        <f>(AA126/AB126)*100</f>
        <v>#DIV/0!</v>
      </c>
      <c r="AB127" s="115"/>
      <c r="AC127" s="115"/>
      <c r="AD127" s="115" t="e">
        <f>(AD126/AE126)*100</f>
        <v>#DIV/0!</v>
      </c>
      <c r="AE127" s="115"/>
      <c r="AF127" s="115"/>
      <c r="AG127" s="115" t="e">
        <f>(AG126/AH126)*100</f>
        <v>#DIV/0!</v>
      </c>
      <c r="AH127" s="115"/>
      <c r="AI127" s="115"/>
      <c r="AJ127" s="115" t="e">
        <f>(AJ126/AK126)*100</f>
        <v>#DIV/0!</v>
      </c>
      <c r="AK127" s="115"/>
      <c r="AL127" s="115"/>
      <c r="AM127" s="115" t="e">
        <f>(AM126/AN126)*100</f>
        <v>#DIV/0!</v>
      </c>
      <c r="AN127" s="115"/>
      <c r="AO127" s="115"/>
      <c r="AP127" s="115" t="e">
        <f>(AP126/AQ126)*100</f>
        <v>#DIV/0!</v>
      </c>
      <c r="AQ127" s="115"/>
      <c r="AR127" s="115"/>
      <c r="AS127" s="115" t="e">
        <f>(AS126/AT126)*100</f>
        <v>#DIV/0!</v>
      </c>
      <c r="AT127" s="115"/>
      <c r="AU127" s="115"/>
    </row>
    <row r="128" spans="2:47" ht="18" customHeight="1" x14ac:dyDescent="0.25">
      <c r="B128" s="220"/>
      <c r="C128" s="109">
        <v>61</v>
      </c>
      <c r="D128" s="96" t="s">
        <v>311</v>
      </c>
      <c r="E128" s="96" t="s">
        <v>163</v>
      </c>
      <c r="F128" s="96" t="s">
        <v>383</v>
      </c>
      <c r="G128" s="79">
        <v>0.95</v>
      </c>
      <c r="H128" s="183" t="s">
        <v>28</v>
      </c>
      <c r="I128" s="16">
        <v>22</v>
      </c>
      <c r="J128" s="154">
        <v>22</v>
      </c>
      <c r="K128" s="155"/>
      <c r="L128" s="16">
        <v>22</v>
      </c>
      <c r="M128" s="154">
        <v>22</v>
      </c>
      <c r="N128" s="155"/>
      <c r="O128" s="16"/>
      <c r="P128" s="154"/>
      <c r="Q128" s="155"/>
      <c r="R128" s="16"/>
      <c r="S128" s="154"/>
      <c r="T128" s="155"/>
      <c r="U128" s="16"/>
      <c r="V128" s="154"/>
      <c r="W128" s="155"/>
      <c r="X128" s="16"/>
      <c r="Y128" s="154"/>
      <c r="Z128" s="155"/>
      <c r="AA128" s="16"/>
      <c r="AB128" s="154"/>
      <c r="AC128" s="155"/>
      <c r="AD128" s="16"/>
      <c r="AE128" s="154"/>
      <c r="AF128" s="155"/>
      <c r="AG128" s="16"/>
      <c r="AH128" s="154"/>
      <c r="AI128" s="155"/>
      <c r="AJ128" s="16"/>
      <c r="AK128" s="154"/>
      <c r="AL128" s="155"/>
      <c r="AM128" s="16"/>
      <c r="AN128" s="154"/>
      <c r="AO128" s="155"/>
      <c r="AP128" s="16"/>
      <c r="AQ128" s="154"/>
      <c r="AR128" s="155"/>
      <c r="AS128" s="16"/>
      <c r="AT128" s="154"/>
      <c r="AU128" s="155"/>
    </row>
    <row r="129" spans="2:47" ht="18" customHeight="1" x14ac:dyDescent="0.25">
      <c r="B129" s="220"/>
      <c r="C129" s="109"/>
      <c r="D129" s="96"/>
      <c r="E129" s="96"/>
      <c r="F129" s="96"/>
      <c r="G129" s="77"/>
      <c r="H129" s="183"/>
      <c r="I129" s="115">
        <f>(I128/J128)*100</f>
        <v>100</v>
      </c>
      <c r="J129" s="115"/>
      <c r="K129" s="115"/>
      <c r="L129" s="115">
        <f>(L128/M128)*100</f>
        <v>100</v>
      </c>
      <c r="M129" s="115"/>
      <c r="N129" s="115"/>
      <c r="O129" s="115" t="e">
        <f>(O128/P128)*100</f>
        <v>#DIV/0!</v>
      </c>
      <c r="P129" s="115"/>
      <c r="Q129" s="115"/>
      <c r="R129" s="115" t="e">
        <f>(R128/S128)*100</f>
        <v>#DIV/0!</v>
      </c>
      <c r="S129" s="115"/>
      <c r="T129" s="115"/>
      <c r="U129" s="115" t="e">
        <f>(U128/V128)*100</f>
        <v>#DIV/0!</v>
      </c>
      <c r="V129" s="115"/>
      <c r="W129" s="115"/>
      <c r="X129" s="115" t="e">
        <f>(X128/Y128)*100</f>
        <v>#DIV/0!</v>
      </c>
      <c r="Y129" s="115"/>
      <c r="Z129" s="115"/>
      <c r="AA129" s="115" t="e">
        <f>(AA128/AB128)*100</f>
        <v>#DIV/0!</v>
      </c>
      <c r="AB129" s="115"/>
      <c r="AC129" s="115"/>
      <c r="AD129" s="115" t="e">
        <f>(AD128/AE128)*100</f>
        <v>#DIV/0!</v>
      </c>
      <c r="AE129" s="115"/>
      <c r="AF129" s="115"/>
      <c r="AG129" s="115" t="e">
        <f>(AG128/AH128)*100</f>
        <v>#DIV/0!</v>
      </c>
      <c r="AH129" s="115"/>
      <c r="AI129" s="115"/>
      <c r="AJ129" s="115" t="e">
        <f>(AJ128/AK128)*100</f>
        <v>#DIV/0!</v>
      </c>
      <c r="AK129" s="115"/>
      <c r="AL129" s="115"/>
      <c r="AM129" s="115" t="e">
        <f>(AM128/AN128)*100</f>
        <v>#DIV/0!</v>
      </c>
      <c r="AN129" s="115"/>
      <c r="AO129" s="115"/>
      <c r="AP129" s="115" t="e">
        <f>(AP128/AQ128)*100</f>
        <v>#DIV/0!</v>
      </c>
      <c r="AQ129" s="115"/>
      <c r="AR129" s="115"/>
      <c r="AS129" s="115" t="e">
        <f>(AS128/AT128)*100</f>
        <v>#DIV/0!</v>
      </c>
      <c r="AT129" s="115"/>
      <c r="AU129" s="115"/>
    </row>
    <row r="130" spans="2:47" ht="18" customHeight="1" x14ac:dyDescent="0.25">
      <c r="B130" s="220"/>
      <c r="C130" s="109">
        <v>62</v>
      </c>
      <c r="D130" s="96" t="s">
        <v>312</v>
      </c>
      <c r="E130" s="96" t="s">
        <v>165</v>
      </c>
      <c r="F130" s="96" t="s">
        <v>384</v>
      </c>
      <c r="G130" s="79">
        <v>0.95</v>
      </c>
      <c r="H130" s="183" t="s">
        <v>28</v>
      </c>
      <c r="I130" s="16">
        <v>0</v>
      </c>
      <c r="J130" s="154">
        <v>0</v>
      </c>
      <c r="K130" s="155"/>
      <c r="L130" s="16">
        <v>0</v>
      </c>
      <c r="M130" s="154">
        <v>0</v>
      </c>
      <c r="N130" s="155"/>
      <c r="O130" s="16"/>
      <c r="P130" s="154"/>
      <c r="Q130" s="155"/>
      <c r="R130" s="16"/>
      <c r="S130" s="154"/>
      <c r="T130" s="155"/>
      <c r="U130" s="16"/>
      <c r="V130" s="154"/>
      <c r="W130" s="155"/>
      <c r="X130" s="16"/>
      <c r="Y130" s="154"/>
      <c r="Z130" s="155"/>
      <c r="AA130" s="16"/>
      <c r="AB130" s="154"/>
      <c r="AC130" s="155"/>
      <c r="AD130" s="16"/>
      <c r="AE130" s="154"/>
      <c r="AF130" s="155"/>
      <c r="AG130" s="16"/>
      <c r="AH130" s="154"/>
      <c r="AI130" s="155"/>
      <c r="AJ130" s="16"/>
      <c r="AK130" s="154"/>
      <c r="AL130" s="155"/>
      <c r="AM130" s="16"/>
      <c r="AN130" s="154"/>
      <c r="AO130" s="155"/>
      <c r="AP130" s="16"/>
      <c r="AQ130" s="154"/>
      <c r="AR130" s="155"/>
      <c r="AS130" s="16"/>
      <c r="AT130" s="154"/>
      <c r="AU130" s="155"/>
    </row>
    <row r="131" spans="2:47" ht="18" customHeight="1" thickBot="1" x14ac:dyDescent="0.3">
      <c r="B131" s="221"/>
      <c r="C131" s="109"/>
      <c r="D131" s="96"/>
      <c r="E131" s="96"/>
      <c r="F131" s="218"/>
      <c r="G131" s="77"/>
      <c r="H131" s="183"/>
      <c r="I131" s="115" t="e">
        <f>(I130/J130)*100</f>
        <v>#DIV/0!</v>
      </c>
      <c r="J131" s="115"/>
      <c r="K131" s="115"/>
      <c r="L131" s="115" t="e">
        <f>(L130/M130)*100</f>
        <v>#DIV/0!</v>
      </c>
      <c r="M131" s="115"/>
      <c r="N131" s="115"/>
      <c r="O131" s="115" t="e">
        <f>(O130/P130)*100</f>
        <v>#DIV/0!</v>
      </c>
      <c r="P131" s="115"/>
      <c r="Q131" s="115"/>
      <c r="R131" s="115" t="e">
        <f>(R130/S130)*100</f>
        <v>#DIV/0!</v>
      </c>
      <c r="S131" s="115"/>
      <c r="T131" s="115"/>
      <c r="U131" s="115" t="e">
        <f>(U130/V130)*100</f>
        <v>#DIV/0!</v>
      </c>
      <c r="V131" s="115"/>
      <c r="W131" s="115"/>
      <c r="X131" s="115" t="e">
        <f>(X130/Y130)*100</f>
        <v>#DIV/0!</v>
      </c>
      <c r="Y131" s="115"/>
      <c r="Z131" s="115"/>
      <c r="AA131" s="115" t="e">
        <f>(AA130/AB130)*100</f>
        <v>#DIV/0!</v>
      </c>
      <c r="AB131" s="115"/>
      <c r="AC131" s="115"/>
      <c r="AD131" s="115" t="e">
        <f>(AD130/AE130)*100</f>
        <v>#DIV/0!</v>
      </c>
      <c r="AE131" s="115"/>
      <c r="AF131" s="115"/>
      <c r="AG131" s="115" t="e">
        <f>(AG130/AH130)*100</f>
        <v>#DIV/0!</v>
      </c>
      <c r="AH131" s="115"/>
      <c r="AI131" s="115"/>
      <c r="AJ131" s="115" t="e">
        <f>(AJ130/AK130)*100</f>
        <v>#DIV/0!</v>
      </c>
      <c r="AK131" s="115"/>
      <c r="AL131" s="115"/>
      <c r="AM131" s="115" t="e">
        <f>(AM130/AN130)*100</f>
        <v>#DIV/0!</v>
      </c>
      <c r="AN131" s="115"/>
      <c r="AO131" s="115"/>
      <c r="AP131" s="115" t="e">
        <f>(AP130/AQ130)*100</f>
        <v>#DIV/0!</v>
      </c>
      <c r="AQ131" s="115"/>
      <c r="AR131" s="115"/>
      <c r="AS131" s="115" t="e">
        <f>(AS130/AT130)*100</f>
        <v>#DIV/0!</v>
      </c>
      <c r="AT131" s="115"/>
      <c r="AU131" s="115"/>
    </row>
    <row r="132" spans="2:47" ht="18" customHeight="1" x14ac:dyDescent="0.25">
      <c r="B132" s="215" t="s">
        <v>166</v>
      </c>
      <c r="C132" s="109">
        <v>63</v>
      </c>
      <c r="D132" s="96" t="s">
        <v>313</v>
      </c>
      <c r="E132" s="96" t="s">
        <v>168</v>
      </c>
      <c r="F132" s="213" t="s">
        <v>385</v>
      </c>
      <c r="G132" s="79">
        <v>0.98</v>
      </c>
      <c r="H132" s="183" t="s">
        <v>38</v>
      </c>
      <c r="I132" s="16">
        <v>35075</v>
      </c>
      <c r="J132" s="154">
        <v>35075</v>
      </c>
      <c r="K132" s="155"/>
      <c r="L132" s="16">
        <v>30970</v>
      </c>
      <c r="M132" s="154">
        <v>30970</v>
      </c>
      <c r="N132" s="155"/>
      <c r="O132" s="16"/>
      <c r="P132" s="154"/>
      <c r="Q132" s="155"/>
      <c r="R132" s="16"/>
      <c r="S132" s="154"/>
      <c r="T132" s="155"/>
      <c r="U132" s="16"/>
      <c r="V132" s="154"/>
      <c r="W132" s="155"/>
      <c r="X132" s="16"/>
      <c r="Y132" s="154"/>
      <c r="Z132" s="155"/>
      <c r="AA132" s="16"/>
      <c r="AB132" s="154"/>
      <c r="AC132" s="155"/>
      <c r="AD132" s="16"/>
      <c r="AE132" s="154"/>
      <c r="AF132" s="155"/>
      <c r="AG132" s="16"/>
      <c r="AH132" s="154"/>
      <c r="AI132" s="155"/>
      <c r="AJ132" s="16"/>
      <c r="AK132" s="154"/>
      <c r="AL132" s="155"/>
      <c r="AM132" s="16"/>
      <c r="AN132" s="154"/>
      <c r="AO132" s="155"/>
      <c r="AP132" s="16"/>
      <c r="AQ132" s="154"/>
      <c r="AR132" s="155"/>
      <c r="AS132" s="16"/>
      <c r="AT132" s="154"/>
      <c r="AU132" s="155"/>
    </row>
    <row r="133" spans="2:47" ht="18" customHeight="1" x14ac:dyDescent="0.25">
      <c r="B133" s="216"/>
      <c r="C133" s="109"/>
      <c r="D133" s="96"/>
      <c r="E133" s="96"/>
      <c r="F133" s="64"/>
      <c r="G133" s="77"/>
      <c r="H133" s="183"/>
      <c r="I133" s="115">
        <f>(I132/J132)*100</f>
        <v>100</v>
      </c>
      <c r="J133" s="115"/>
      <c r="K133" s="115"/>
      <c r="L133" s="115">
        <f>(L132/M132)*100</f>
        <v>100</v>
      </c>
      <c r="M133" s="115"/>
      <c r="N133" s="115"/>
      <c r="O133" s="115" t="e">
        <f>(O132/P132)*100</f>
        <v>#DIV/0!</v>
      </c>
      <c r="P133" s="115"/>
      <c r="Q133" s="115"/>
      <c r="R133" s="115" t="e">
        <f>(R132/S132)*100</f>
        <v>#DIV/0!</v>
      </c>
      <c r="S133" s="115"/>
      <c r="T133" s="115"/>
      <c r="U133" s="115" t="e">
        <f>(U132/V132)*100</f>
        <v>#DIV/0!</v>
      </c>
      <c r="V133" s="115"/>
      <c r="W133" s="115"/>
      <c r="X133" s="115" t="e">
        <f>(X132/Y132)*100</f>
        <v>#DIV/0!</v>
      </c>
      <c r="Y133" s="115"/>
      <c r="Z133" s="115"/>
      <c r="AA133" s="115" t="e">
        <f>(AA132/AB132)*100</f>
        <v>#DIV/0!</v>
      </c>
      <c r="AB133" s="115"/>
      <c r="AC133" s="115"/>
      <c r="AD133" s="115" t="e">
        <f>(AD132/AE132)*100</f>
        <v>#DIV/0!</v>
      </c>
      <c r="AE133" s="115"/>
      <c r="AF133" s="115"/>
      <c r="AG133" s="115" t="e">
        <f>(AG132/AH132)*100</f>
        <v>#DIV/0!</v>
      </c>
      <c r="AH133" s="115"/>
      <c r="AI133" s="115"/>
      <c r="AJ133" s="115" t="e">
        <f>(AJ132/AK132)*100</f>
        <v>#DIV/0!</v>
      </c>
      <c r="AK133" s="115"/>
      <c r="AL133" s="115"/>
      <c r="AM133" s="115" t="e">
        <f>(AM132/AN132)*100</f>
        <v>#DIV/0!</v>
      </c>
      <c r="AN133" s="115"/>
      <c r="AO133" s="115"/>
      <c r="AP133" s="115" t="e">
        <f>(AP132/AQ132)*100</f>
        <v>#DIV/0!</v>
      </c>
      <c r="AQ133" s="115"/>
      <c r="AR133" s="115"/>
      <c r="AS133" s="115" t="e">
        <f>(AS132/AT132)*100</f>
        <v>#DIV/0!</v>
      </c>
      <c r="AT133" s="115"/>
      <c r="AU133" s="115"/>
    </row>
    <row r="134" spans="2:47" ht="18" customHeight="1" x14ac:dyDescent="0.25">
      <c r="B134" s="216"/>
      <c r="C134" s="109">
        <v>64</v>
      </c>
      <c r="D134" s="96" t="s">
        <v>314</v>
      </c>
      <c r="E134" s="96" t="s">
        <v>170</v>
      </c>
      <c r="F134" s="64" t="s">
        <v>386</v>
      </c>
      <c r="G134" s="79">
        <v>0.95</v>
      </c>
      <c r="H134" s="183" t="s">
        <v>28</v>
      </c>
      <c r="I134" s="16">
        <v>0</v>
      </c>
      <c r="J134" s="154">
        <v>0</v>
      </c>
      <c r="K134" s="155"/>
      <c r="L134" s="16">
        <v>0</v>
      </c>
      <c r="M134" s="154">
        <v>0</v>
      </c>
      <c r="N134" s="155"/>
      <c r="O134" s="16"/>
      <c r="P134" s="154"/>
      <c r="Q134" s="155"/>
      <c r="R134" s="16"/>
      <c r="S134" s="154"/>
      <c r="T134" s="155"/>
      <c r="U134" s="16"/>
      <c r="V134" s="154"/>
      <c r="W134" s="155"/>
      <c r="X134" s="16"/>
      <c r="Y134" s="154"/>
      <c r="Z134" s="155"/>
      <c r="AA134" s="16"/>
      <c r="AB134" s="154"/>
      <c r="AC134" s="155"/>
      <c r="AD134" s="16"/>
      <c r="AE134" s="154"/>
      <c r="AF134" s="155"/>
      <c r="AG134" s="16"/>
      <c r="AH134" s="154"/>
      <c r="AI134" s="155"/>
      <c r="AJ134" s="16"/>
      <c r="AK134" s="154"/>
      <c r="AL134" s="155"/>
      <c r="AM134" s="16"/>
      <c r="AN134" s="154"/>
      <c r="AO134" s="155"/>
      <c r="AP134" s="16"/>
      <c r="AQ134" s="154"/>
      <c r="AR134" s="155"/>
      <c r="AS134" s="16"/>
      <c r="AT134" s="154"/>
      <c r="AU134" s="155"/>
    </row>
    <row r="135" spans="2:47" ht="18" customHeight="1" x14ac:dyDescent="0.25">
      <c r="B135" s="216"/>
      <c r="C135" s="109"/>
      <c r="D135" s="96"/>
      <c r="E135" s="96"/>
      <c r="F135" s="64"/>
      <c r="G135" s="77"/>
      <c r="H135" s="183"/>
      <c r="I135" s="115" t="e">
        <f>(I134/J134)*100</f>
        <v>#DIV/0!</v>
      </c>
      <c r="J135" s="115"/>
      <c r="K135" s="115"/>
      <c r="L135" s="115" t="e">
        <f>(L134/M134)*100</f>
        <v>#DIV/0!</v>
      </c>
      <c r="M135" s="115"/>
      <c r="N135" s="115"/>
      <c r="O135" s="115" t="e">
        <f>(O134/P134)*100</f>
        <v>#DIV/0!</v>
      </c>
      <c r="P135" s="115"/>
      <c r="Q135" s="115"/>
      <c r="R135" s="115" t="e">
        <f>(R134/S134)*100</f>
        <v>#DIV/0!</v>
      </c>
      <c r="S135" s="115"/>
      <c r="T135" s="115"/>
      <c r="U135" s="115" t="e">
        <f>(U134/V134)*100</f>
        <v>#DIV/0!</v>
      </c>
      <c r="V135" s="115"/>
      <c r="W135" s="115"/>
      <c r="X135" s="115" t="e">
        <f>(X134/Y134)*100</f>
        <v>#DIV/0!</v>
      </c>
      <c r="Y135" s="115"/>
      <c r="Z135" s="115"/>
      <c r="AA135" s="115" t="e">
        <f>(AA134/AB134)*100</f>
        <v>#DIV/0!</v>
      </c>
      <c r="AB135" s="115"/>
      <c r="AC135" s="115"/>
      <c r="AD135" s="115" t="e">
        <f>(AD134/AE134)*100</f>
        <v>#DIV/0!</v>
      </c>
      <c r="AE135" s="115"/>
      <c r="AF135" s="115"/>
      <c r="AG135" s="115" t="e">
        <f>(AG134/AH134)*100</f>
        <v>#DIV/0!</v>
      </c>
      <c r="AH135" s="115"/>
      <c r="AI135" s="115"/>
      <c r="AJ135" s="115" t="e">
        <f>(AJ134/AK134)*100</f>
        <v>#DIV/0!</v>
      </c>
      <c r="AK135" s="115"/>
      <c r="AL135" s="115"/>
      <c r="AM135" s="115" t="e">
        <f>(AM134/AN134)*100</f>
        <v>#DIV/0!</v>
      </c>
      <c r="AN135" s="115"/>
      <c r="AO135" s="115"/>
      <c r="AP135" s="115" t="e">
        <f>(AP134/AQ134)*100</f>
        <v>#DIV/0!</v>
      </c>
      <c r="AQ135" s="115"/>
      <c r="AR135" s="115"/>
      <c r="AS135" s="115" t="e">
        <f>(AS134/AT134)*100</f>
        <v>#DIV/0!</v>
      </c>
      <c r="AT135" s="115"/>
      <c r="AU135" s="115"/>
    </row>
    <row r="136" spans="2:47" ht="18" customHeight="1" x14ac:dyDescent="0.25">
      <c r="B136" s="216"/>
      <c r="C136" s="109">
        <v>65</v>
      </c>
      <c r="D136" s="181" t="s">
        <v>171</v>
      </c>
      <c r="E136" s="217" t="s">
        <v>490</v>
      </c>
      <c r="F136" s="65" t="s">
        <v>387</v>
      </c>
      <c r="G136" s="66" t="s">
        <v>173</v>
      </c>
      <c r="H136" s="214" t="s">
        <v>28</v>
      </c>
      <c r="I136" s="16">
        <v>469</v>
      </c>
      <c r="J136" s="154">
        <v>4200</v>
      </c>
      <c r="K136" s="155"/>
      <c r="L136" s="16">
        <v>304</v>
      </c>
      <c r="M136" s="154">
        <v>1908</v>
      </c>
      <c r="N136" s="155"/>
      <c r="O136" s="16"/>
      <c r="P136" s="154"/>
      <c r="Q136" s="155"/>
      <c r="R136" s="16"/>
      <c r="S136" s="154"/>
      <c r="T136" s="155"/>
      <c r="U136" s="16"/>
      <c r="V136" s="154"/>
      <c r="W136" s="155"/>
      <c r="X136" s="16"/>
      <c r="Y136" s="154"/>
      <c r="Z136" s="155"/>
      <c r="AA136" s="16"/>
      <c r="AB136" s="154"/>
      <c r="AC136" s="155"/>
      <c r="AD136" s="16"/>
      <c r="AE136" s="154"/>
      <c r="AF136" s="155"/>
      <c r="AG136" s="16"/>
      <c r="AH136" s="154"/>
      <c r="AI136" s="155"/>
      <c r="AJ136" s="16"/>
      <c r="AK136" s="154"/>
      <c r="AL136" s="155"/>
      <c r="AM136" s="16"/>
      <c r="AN136" s="154"/>
      <c r="AO136" s="155"/>
      <c r="AP136" s="16"/>
      <c r="AQ136" s="154"/>
      <c r="AR136" s="155"/>
      <c r="AS136" s="16"/>
      <c r="AT136" s="154"/>
      <c r="AU136" s="155"/>
    </row>
    <row r="137" spans="2:47" ht="18" customHeight="1" x14ac:dyDescent="0.25">
      <c r="B137" s="216"/>
      <c r="C137" s="109"/>
      <c r="D137" s="181"/>
      <c r="E137" s="217"/>
      <c r="F137" s="65"/>
      <c r="G137" s="66"/>
      <c r="H137" s="214"/>
      <c r="I137" s="115">
        <f>(I136/J136)*100</f>
        <v>11.166666666666666</v>
      </c>
      <c r="J137" s="115"/>
      <c r="K137" s="115"/>
      <c r="L137" s="115">
        <f>(L136/M136)*100</f>
        <v>15.932914046121594</v>
      </c>
      <c r="M137" s="115"/>
      <c r="N137" s="115"/>
      <c r="O137" s="115" t="e">
        <f>(O136/P136)*100</f>
        <v>#DIV/0!</v>
      </c>
      <c r="P137" s="115"/>
      <c r="Q137" s="115"/>
      <c r="R137" s="115" t="e">
        <f>(R136/S136)*100</f>
        <v>#DIV/0!</v>
      </c>
      <c r="S137" s="115"/>
      <c r="T137" s="115"/>
      <c r="U137" s="115" t="e">
        <f>(U136/V136)*100</f>
        <v>#DIV/0!</v>
      </c>
      <c r="V137" s="115"/>
      <c r="W137" s="115"/>
      <c r="X137" s="115" t="e">
        <f>(X136/Y136)*100</f>
        <v>#DIV/0!</v>
      </c>
      <c r="Y137" s="115"/>
      <c r="Z137" s="115"/>
      <c r="AA137" s="115" t="e">
        <f>(AA136/AB136)*100</f>
        <v>#DIV/0!</v>
      </c>
      <c r="AB137" s="115"/>
      <c r="AC137" s="115"/>
      <c r="AD137" s="115" t="e">
        <f>(AD136/AE136)*100</f>
        <v>#DIV/0!</v>
      </c>
      <c r="AE137" s="115"/>
      <c r="AF137" s="115"/>
      <c r="AG137" s="115" t="e">
        <f>(AG136/AH136)*100</f>
        <v>#DIV/0!</v>
      </c>
      <c r="AH137" s="115"/>
      <c r="AI137" s="115"/>
      <c r="AJ137" s="115" t="e">
        <f>(AJ136/AK136)*100</f>
        <v>#DIV/0!</v>
      </c>
      <c r="AK137" s="115"/>
      <c r="AL137" s="115"/>
      <c r="AM137" s="115" t="e">
        <f>(AM136/AN136)*100</f>
        <v>#DIV/0!</v>
      </c>
      <c r="AN137" s="115"/>
      <c r="AO137" s="115"/>
      <c r="AP137" s="115" t="e">
        <f>(AP136/AQ136)*100</f>
        <v>#DIV/0!</v>
      </c>
      <c r="AQ137" s="115"/>
      <c r="AR137" s="115"/>
      <c r="AS137" s="115" t="e">
        <f>(AS136/AT136)*100</f>
        <v>#DIV/0!</v>
      </c>
      <c r="AT137" s="115"/>
      <c r="AU137" s="115"/>
    </row>
    <row r="138" spans="2:47" ht="18" customHeight="1" x14ac:dyDescent="0.25">
      <c r="B138" s="216"/>
      <c r="C138" s="109">
        <v>66</v>
      </c>
      <c r="D138" s="96" t="s">
        <v>174</v>
      </c>
      <c r="E138" s="217" t="s">
        <v>491</v>
      </c>
      <c r="F138" s="64" t="s">
        <v>388</v>
      </c>
      <c r="G138" s="77" t="s">
        <v>176</v>
      </c>
      <c r="H138" s="183" t="s">
        <v>28</v>
      </c>
      <c r="I138" s="16">
        <v>2190</v>
      </c>
      <c r="J138" s="154">
        <v>21800</v>
      </c>
      <c r="K138" s="155"/>
      <c r="L138" s="16">
        <v>1839</v>
      </c>
      <c r="M138" s="154">
        <v>20670</v>
      </c>
      <c r="N138" s="155"/>
      <c r="O138" s="16"/>
      <c r="P138" s="154"/>
      <c r="Q138" s="155"/>
      <c r="R138" s="16"/>
      <c r="S138" s="154"/>
      <c r="T138" s="155"/>
      <c r="U138" s="16"/>
      <c r="V138" s="154"/>
      <c r="W138" s="155"/>
      <c r="X138" s="16"/>
      <c r="Y138" s="154"/>
      <c r="Z138" s="155"/>
      <c r="AA138" s="16"/>
      <c r="AB138" s="154"/>
      <c r="AC138" s="155"/>
      <c r="AD138" s="16"/>
      <c r="AE138" s="154"/>
      <c r="AF138" s="155"/>
      <c r="AG138" s="16"/>
      <c r="AH138" s="154"/>
      <c r="AI138" s="155"/>
      <c r="AJ138" s="16"/>
      <c r="AK138" s="154"/>
      <c r="AL138" s="155"/>
      <c r="AM138" s="16"/>
      <c r="AN138" s="154"/>
      <c r="AO138" s="155"/>
      <c r="AP138" s="16"/>
      <c r="AQ138" s="154"/>
      <c r="AR138" s="155"/>
      <c r="AS138" s="16"/>
      <c r="AT138" s="154"/>
      <c r="AU138" s="155"/>
    </row>
    <row r="139" spans="2:47" ht="18" customHeight="1" x14ac:dyDescent="0.25">
      <c r="B139" s="216"/>
      <c r="C139" s="109"/>
      <c r="D139" s="96"/>
      <c r="E139" s="217"/>
      <c r="F139" s="64"/>
      <c r="G139" s="77"/>
      <c r="H139" s="183"/>
      <c r="I139" s="115">
        <f>(I138/J138)*100</f>
        <v>10.045871559633028</v>
      </c>
      <c r="J139" s="115"/>
      <c r="K139" s="115"/>
      <c r="L139" s="115">
        <f>(L138/M138)*100</f>
        <v>8.8969521044992739</v>
      </c>
      <c r="M139" s="115"/>
      <c r="N139" s="115"/>
      <c r="O139" s="115" t="e">
        <f>(O138/P138)*100</f>
        <v>#DIV/0!</v>
      </c>
      <c r="P139" s="115"/>
      <c r="Q139" s="115"/>
      <c r="R139" s="115" t="e">
        <f>(R138/S138)*100</f>
        <v>#DIV/0!</v>
      </c>
      <c r="S139" s="115"/>
      <c r="T139" s="115"/>
      <c r="U139" s="115" t="e">
        <f>(U138/V138)*100</f>
        <v>#DIV/0!</v>
      </c>
      <c r="V139" s="115"/>
      <c r="W139" s="115"/>
      <c r="X139" s="115" t="e">
        <f>(X138/Y138)*100</f>
        <v>#DIV/0!</v>
      </c>
      <c r="Y139" s="115"/>
      <c r="Z139" s="115"/>
      <c r="AA139" s="115" t="e">
        <f>(AA138/AB138)*100</f>
        <v>#DIV/0!</v>
      </c>
      <c r="AB139" s="115"/>
      <c r="AC139" s="115"/>
      <c r="AD139" s="115" t="e">
        <f>(AD138/AE138)*100</f>
        <v>#DIV/0!</v>
      </c>
      <c r="AE139" s="115"/>
      <c r="AF139" s="115"/>
      <c r="AG139" s="115" t="e">
        <f>(AG138/AH138)*100</f>
        <v>#DIV/0!</v>
      </c>
      <c r="AH139" s="115"/>
      <c r="AI139" s="115"/>
      <c r="AJ139" s="115" t="e">
        <f>(AJ138/AK138)*100</f>
        <v>#DIV/0!</v>
      </c>
      <c r="AK139" s="115"/>
      <c r="AL139" s="115"/>
      <c r="AM139" s="115" t="e">
        <f>(AM138/AN138)*100</f>
        <v>#DIV/0!</v>
      </c>
      <c r="AN139" s="115"/>
      <c r="AO139" s="115"/>
      <c r="AP139" s="115" t="e">
        <f>(AP138/AQ138)*100</f>
        <v>#DIV/0!</v>
      </c>
      <c r="AQ139" s="115"/>
      <c r="AR139" s="115"/>
      <c r="AS139" s="115" t="e">
        <f>(AS138/AT138)*100</f>
        <v>#DIV/0!</v>
      </c>
      <c r="AT139" s="115"/>
      <c r="AU139" s="115"/>
    </row>
    <row r="140" spans="2:47" ht="18" customHeight="1" x14ac:dyDescent="0.25">
      <c r="B140" s="216"/>
      <c r="C140" s="109">
        <v>67</v>
      </c>
      <c r="D140" s="96" t="s">
        <v>177</v>
      </c>
      <c r="E140" s="217" t="s">
        <v>492</v>
      </c>
      <c r="F140" s="64" t="s">
        <v>389</v>
      </c>
      <c r="G140" s="77" t="s">
        <v>179</v>
      </c>
      <c r="H140" s="183" t="s">
        <v>28</v>
      </c>
      <c r="I140" s="16">
        <v>997</v>
      </c>
      <c r="J140" s="154">
        <v>8780</v>
      </c>
      <c r="K140" s="155"/>
      <c r="L140" s="16">
        <v>918</v>
      </c>
      <c r="M140" s="154">
        <v>8300</v>
      </c>
      <c r="N140" s="155"/>
      <c r="O140" s="16"/>
      <c r="P140" s="154"/>
      <c r="Q140" s="155"/>
      <c r="R140" s="16"/>
      <c r="S140" s="154"/>
      <c r="T140" s="155"/>
      <c r="U140" s="16"/>
      <c r="V140" s="154"/>
      <c r="W140" s="155"/>
      <c r="X140" s="16"/>
      <c r="Y140" s="154"/>
      <c r="Z140" s="155"/>
      <c r="AA140" s="16"/>
      <c r="AB140" s="154"/>
      <c r="AC140" s="155"/>
      <c r="AD140" s="16"/>
      <c r="AE140" s="154"/>
      <c r="AF140" s="155"/>
      <c r="AG140" s="16"/>
      <c r="AH140" s="154"/>
      <c r="AI140" s="155"/>
      <c r="AJ140" s="16"/>
      <c r="AK140" s="154"/>
      <c r="AL140" s="155"/>
      <c r="AM140" s="16"/>
      <c r="AN140" s="154"/>
      <c r="AO140" s="155"/>
      <c r="AP140" s="16"/>
      <c r="AQ140" s="154"/>
      <c r="AR140" s="155"/>
      <c r="AS140" s="16"/>
      <c r="AT140" s="154"/>
      <c r="AU140" s="155"/>
    </row>
    <row r="141" spans="2:47" ht="18" customHeight="1" thickBot="1" x14ac:dyDescent="0.3">
      <c r="B141" s="216"/>
      <c r="C141" s="109"/>
      <c r="D141" s="96"/>
      <c r="E141" s="217"/>
      <c r="F141" s="64"/>
      <c r="G141" s="77"/>
      <c r="H141" s="183"/>
      <c r="I141" s="115">
        <f>(I140/J140)*100</f>
        <v>11.355353075170843</v>
      </c>
      <c r="J141" s="115"/>
      <c r="K141" s="115"/>
      <c r="L141" s="115">
        <f>(L140/M140)*100</f>
        <v>11.060240963855422</v>
      </c>
      <c r="M141" s="115"/>
      <c r="N141" s="115"/>
      <c r="O141" s="115" t="e">
        <f>(O140/P140)*100</f>
        <v>#DIV/0!</v>
      </c>
      <c r="P141" s="115"/>
      <c r="Q141" s="115"/>
      <c r="R141" s="115" t="e">
        <f>(R140/S140)*100</f>
        <v>#DIV/0!</v>
      </c>
      <c r="S141" s="115"/>
      <c r="T141" s="115"/>
      <c r="U141" s="115" t="e">
        <f>(U140/V140)*100</f>
        <v>#DIV/0!</v>
      </c>
      <c r="V141" s="115"/>
      <c r="W141" s="115"/>
      <c r="X141" s="115" t="e">
        <f>(X140/Y140)*100</f>
        <v>#DIV/0!</v>
      </c>
      <c r="Y141" s="115"/>
      <c r="Z141" s="115"/>
      <c r="AA141" s="115" t="e">
        <f>(AA140/AB140)*100</f>
        <v>#DIV/0!</v>
      </c>
      <c r="AB141" s="115"/>
      <c r="AC141" s="115"/>
      <c r="AD141" s="115" t="e">
        <f>(AD140/AE140)*100</f>
        <v>#DIV/0!</v>
      </c>
      <c r="AE141" s="115"/>
      <c r="AF141" s="115"/>
      <c r="AG141" s="115" t="e">
        <f>(AG140/AH140)*100</f>
        <v>#DIV/0!</v>
      </c>
      <c r="AH141" s="115"/>
      <c r="AI141" s="115"/>
      <c r="AJ141" s="115" t="e">
        <f>(AJ140/AK140)*100</f>
        <v>#DIV/0!</v>
      </c>
      <c r="AK141" s="115"/>
      <c r="AL141" s="115"/>
      <c r="AM141" s="115" t="e">
        <f>(AM140/AN140)*100</f>
        <v>#DIV/0!</v>
      </c>
      <c r="AN141" s="115"/>
      <c r="AO141" s="115"/>
      <c r="AP141" s="115" t="e">
        <f>(AP140/AQ140)*100</f>
        <v>#DIV/0!</v>
      </c>
      <c r="AQ141" s="115"/>
      <c r="AR141" s="115"/>
      <c r="AS141" s="115" t="e">
        <f>(AS140/AT140)*100</f>
        <v>#DIV/0!</v>
      </c>
      <c r="AT141" s="115"/>
      <c r="AU141" s="115"/>
    </row>
    <row r="142" spans="2:47" ht="18" customHeight="1" x14ac:dyDescent="0.25">
      <c r="B142" s="98" t="s">
        <v>181</v>
      </c>
      <c r="C142" s="109">
        <v>68</v>
      </c>
      <c r="D142" s="96" t="s">
        <v>315</v>
      </c>
      <c r="E142" s="96" t="s">
        <v>288</v>
      </c>
      <c r="F142" s="213" t="s">
        <v>390</v>
      </c>
      <c r="G142" s="106"/>
      <c r="H142" s="183" t="s">
        <v>28</v>
      </c>
      <c r="I142" s="16">
        <v>288</v>
      </c>
      <c r="J142" s="154">
        <v>847</v>
      </c>
      <c r="K142" s="155"/>
      <c r="L142" s="16">
        <v>306</v>
      </c>
      <c r="M142" s="154">
        <v>888</v>
      </c>
      <c r="N142" s="155"/>
      <c r="O142" s="16"/>
      <c r="P142" s="154"/>
      <c r="Q142" s="155"/>
      <c r="R142" s="16"/>
      <c r="S142" s="154"/>
      <c r="T142" s="155"/>
      <c r="U142" s="16"/>
      <c r="V142" s="154"/>
      <c r="W142" s="155"/>
      <c r="X142" s="16"/>
      <c r="Y142" s="154"/>
      <c r="Z142" s="155"/>
      <c r="AA142" s="16"/>
      <c r="AB142" s="154"/>
      <c r="AC142" s="155"/>
      <c r="AD142" s="16"/>
      <c r="AE142" s="154"/>
      <c r="AF142" s="155"/>
      <c r="AG142" s="16"/>
      <c r="AH142" s="154"/>
      <c r="AI142" s="155"/>
      <c r="AJ142" s="16"/>
      <c r="AK142" s="154"/>
      <c r="AL142" s="155"/>
      <c r="AM142" s="16"/>
      <c r="AN142" s="154"/>
      <c r="AO142" s="155"/>
      <c r="AP142" s="16"/>
      <c r="AQ142" s="154"/>
      <c r="AR142" s="155"/>
      <c r="AS142" s="16"/>
      <c r="AT142" s="154"/>
      <c r="AU142" s="155"/>
    </row>
    <row r="143" spans="2:47" ht="18" customHeight="1" x14ac:dyDescent="0.25">
      <c r="B143" s="99"/>
      <c r="C143" s="109"/>
      <c r="D143" s="96"/>
      <c r="E143" s="96"/>
      <c r="F143" s="64"/>
      <c r="G143" s="106"/>
      <c r="H143" s="183"/>
      <c r="I143" s="115">
        <f>(I142/J142)*100</f>
        <v>34.002361275088546</v>
      </c>
      <c r="J143" s="115"/>
      <c r="K143" s="115"/>
      <c r="L143" s="115">
        <f>(L142/M142)*100</f>
        <v>34.45945945945946</v>
      </c>
      <c r="M143" s="115"/>
      <c r="N143" s="115"/>
      <c r="O143" s="115" t="e">
        <f>(O142/P142)*100</f>
        <v>#DIV/0!</v>
      </c>
      <c r="P143" s="115"/>
      <c r="Q143" s="115"/>
      <c r="R143" s="115" t="e">
        <f>(R142/S142)*100</f>
        <v>#DIV/0!</v>
      </c>
      <c r="S143" s="115"/>
      <c r="T143" s="115"/>
      <c r="U143" s="115" t="e">
        <f>(U142/V142)*100</f>
        <v>#DIV/0!</v>
      </c>
      <c r="V143" s="115"/>
      <c r="W143" s="115"/>
      <c r="X143" s="115" t="e">
        <f>(X142/Y142)*100</f>
        <v>#DIV/0!</v>
      </c>
      <c r="Y143" s="115"/>
      <c r="Z143" s="115"/>
      <c r="AA143" s="115" t="e">
        <f>(AA142/AB142)*100</f>
        <v>#DIV/0!</v>
      </c>
      <c r="AB143" s="115"/>
      <c r="AC143" s="115"/>
      <c r="AD143" s="115" t="e">
        <f>(AD142/AE142)*100</f>
        <v>#DIV/0!</v>
      </c>
      <c r="AE143" s="115"/>
      <c r="AF143" s="115"/>
      <c r="AG143" s="115" t="e">
        <f>(AG142/AH142)*100</f>
        <v>#DIV/0!</v>
      </c>
      <c r="AH143" s="115"/>
      <c r="AI143" s="115"/>
      <c r="AJ143" s="115" t="e">
        <f>(AJ142/AK142)*100</f>
        <v>#DIV/0!</v>
      </c>
      <c r="AK143" s="115"/>
      <c r="AL143" s="115"/>
      <c r="AM143" s="115" t="e">
        <f>(AM142/AN142)*100</f>
        <v>#DIV/0!</v>
      </c>
      <c r="AN143" s="115"/>
      <c r="AO143" s="115"/>
      <c r="AP143" s="115" t="e">
        <f>(AP142/AQ142)*100</f>
        <v>#DIV/0!</v>
      </c>
      <c r="AQ143" s="115"/>
      <c r="AR143" s="115"/>
      <c r="AS143" s="115" t="e">
        <f>(AS142/AT142)*100</f>
        <v>#DIV/0!</v>
      </c>
      <c r="AT143" s="115"/>
      <c r="AU143" s="115"/>
    </row>
    <row r="144" spans="2:47" ht="18" customHeight="1" x14ac:dyDescent="0.25">
      <c r="B144" s="99"/>
      <c r="C144" s="184">
        <v>69</v>
      </c>
      <c r="D144" s="97" t="s">
        <v>184</v>
      </c>
      <c r="E144" s="97" t="s">
        <v>185</v>
      </c>
      <c r="F144" s="97"/>
      <c r="G144" s="106"/>
      <c r="H144" s="183" t="s">
        <v>28</v>
      </c>
      <c r="I144" s="16">
        <v>8</v>
      </c>
      <c r="J144" s="154">
        <v>16</v>
      </c>
      <c r="K144" s="155"/>
      <c r="L144" s="16">
        <v>5</v>
      </c>
      <c r="M144" s="154">
        <v>15</v>
      </c>
      <c r="N144" s="155"/>
      <c r="O144" s="16"/>
      <c r="P144" s="154"/>
      <c r="Q144" s="155"/>
      <c r="R144" s="16"/>
      <c r="S144" s="154"/>
      <c r="T144" s="155"/>
      <c r="U144" s="16"/>
      <c r="V144" s="154"/>
      <c r="W144" s="155"/>
      <c r="X144" s="16"/>
      <c r="Y144" s="154"/>
      <c r="Z144" s="155"/>
      <c r="AA144" s="16"/>
      <c r="AB144" s="154"/>
      <c r="AC144" s="155"/>
      <c r="AD144" s="16"/>
      <c r="AE144" s="154"/>
      <c r="AF144" s="155"/>
      <c r="AG144" s="16"/>
      <c r="AH144" s="154"/>
      <c r="AI144" s="155"/>
      <c r="AJ144" s="16"/>
      <c r="AK144" s="154"/>
      <c r="AL144" s="155"/>
      <c r="AM144" s="16"/>
      <c r="AN144" s="154"/>
      <c r="AO144" s="155"/>
      <c r="AP144" s="16"/>
      <c r="AQ144" s="154"/>
      <c r="AR144" s="155"/>
      <c r="AS144" s="16"/>
      <c r="AT144" s="154"/>
      <c r="AU144" s="155"/>
    </row>
    <row r="145" spans="2:47" ht="18" customHeight="1" thickBot="1" x14ac:dyDescent="0.3">
      <c r="B145" s="100"/>
      <c r="C145" s="185"/>
      <c r="D145" s="97"/>
      <c r="E145" s="97"/>
      <c r="F145" s="97"/>
      <c r="G145" s="106"/>
      <c r="H145" s="183"/>
      <c r="I145" s="115">
        <f>(I144/J144)*100</f>
        <v>50</v>
      </c>
      <c r="J145" s="115"/>
      <c r="K145" s="115"/>
      <c r="L145" s="115">
        <f>(L144/M144)*100</f>
        <v>33.333333333333329</v>
      </c>
      <c r="M145" s="115"/>
      <c r="N145" s="115"/>
      <c r="O145" s="115" t="e">
        <f>(O144/P144)*100</f>
        <v>#DIV/0!</v>
      </c>
      <c r="P145" s="115"/>
      <c r="Q145" s="115"/>
      <c r="R145" s="115" t="e">
        <f>(R144/S144)*100</f>
        <v>#DIV/0!</v>
      </c>
      <c r="S145" s="115"/>
      <c r="T145" s="115"/>
      <c r="U145" s="115" t="e">
        <f>(U144/V144)*100</f>
        <v>#DIV/0!</v>
      </c>
      <c r="V145" s="115"/>
      <c r="W145" s="115"/>
      <c r="X145" s="115" t="e">
        <f>(X144/Y144)*100</f>
        <v>#DIV/0!</v>
      </c>
      <c r="Y145" s="115"/>
      <c r="Z145" s="115"/>
      <c r="AA145" s="115" t="e">
        <f>(AA144/AB144)*100</f>
        <v>#DIV/0!</v>
      </c>
      <c r="AB145" s="115"/>
      <c r="AC145" s="115"/>
      <c r="AD145" s="115" t="e">
        <f>(AD144/AE144)*100</f>
        <v>#DIV/0!</v>
      </c>
      <c r="AE145" s="115"/>
      <c r="AF145" s="115"/>
      <c r="AG145" s="115" t="e">
        <f>(AG144/AH144)*100</f>
        <v>#DIV/0!</v>
      </c>
      <c r="AH145" s="115"/>
      <c r="AI145" s="115"/>
      <c r="AJ145" s="115" t="e">
        <f>(AJ144/AK144)*100</f>
        <v>#DIV/0!</v>
      </c>
      <c r="AK145" s="115"/>
      <c r="AL145" s="115"/>
      <c r="AM145" s="115" t="e">
        <f>(AM144/AN144)*100</f>
        <v>#DIV/0!</v>
      </c>
      <c r="AN145" s="115"/>
      <c r="AO145" s="115"/>
      <c r="AP145" s="115" t="e">
        <f>(AP144/AQ144)*100</f>
        <v>#DIV/0!</v>
      </c>
      <c r="AQ145" s="115"/>
      <c r="AR145" s="115"/>
      <c r="AS145" s="115" t="e">
        <f>(AS144/AT144)*100</f>
        <v>#DIV/0!</v>
      </c>
      <c r="AT145" s="115"/>
      <c r="AU145" s="115"/>
    </row>
    <row r="146" spans="2:47" ht="18" customHeight="1" x14ac:dyDescent="0.25">
      <c r="B146" s="201" t="s">
        <v>190</v>
      </c>
      <c r="C146" s="109">
        <v>70</v>
      </c>
      <c r="D146" s="96" t="s">
        <v>322</v>
      </c>
      <c r="E146" s="181" t="s">
        <v>279</v>
      </c>
      <c r="F146" s="213" t="s">
        <v>391</v>
      </c>
      <c r="G146" s="71">
        <v>0.85</v>
      </c>
      <c r="H146" s="214" t="s">
        <v>38</v>
      </c>
      <c r="I146" s="16">
        <v>74228</v>
      </c>
      <c r="J146" s="154">
        <v>93695</v>
      </c>
      <c r="K146" s="155"/>
      <c r="L146" s="16">
        <v>57042</v>
      </c>
      <c r="M146" s="154">
        <v>78627</v>
      </c>
      <c r="N146" s="155"/>
      <c r="O146" s="16"/>
      <c r="P146" s="154"/>
      <c r="Q146" s="155"/>
      <c r="R146" s="16"/>
      <c r="S146" s="154"/>
      <c r="T146" s="155"/>
      <c r="U146" s="16"/>
      <c r="V146" s="154"/>
      <c r="W146" s="155"/>
      <c r="X146" s="16"/>
      <c r="Y146" s="154"/>
      <c r="Z146" s="155"/>
      <c r="AA146" s="16"/>
      <c r="AB146" s="154"/>
      <c r="AC146" s="155"/>
      <c r="AD146" s="16"/>
      <c r="AE146" s="154"/>
      <c r="AF146" s="155"/>
      <c r="AG146" s="16"/>
      <c r="AH146" s="154"/>
      <c r="AI146" s="155"/>
      <c r="AJ146" s="16"/>
      <c r="AK146" s="154"/>
      <c r="AL146" s="155"/>
      <c r="AM146" s="16"/>
      <c r="AN146" s="154"/>
      <c r="AO146" s="155"/>
      <c r="AP146" s="16"/>
      <c r="AQ146" s="154"/>
      <c r="AR146" s="155"/>
      <c r="AS146" s="16"/>
      <c r="AT146" s="154"/>
      <c r="AU146" s="155"/>
    </row>
    <row r="147" spans="2:47" ht="18" customHeight="1" thickBot="1" x14ac:dyDescent="0.3">
      <c r="B147" s="202"/>
      <c r="C147" s="109"/>
      <c r="D147" s="96"/>
      <c r="E147" s="181"/>
      <c r="F147" s="64"/>
      <c r="G147" s="66"/>
      <c r="H147" s="214"/>
      <c r="I147" s="115">
        <f>(I146/J146)*100</f>
        <v>79.223010833022045</v>
      </c>
      <c r="J147" s="115"/>
      <c r="K147" s="115"/>
      <c r="L147" s="115">
        <f>(L146/M146)*100</f>
        <v>72.547598153306112</v>
      </c>
      <c r="M147" s="115"/>
      <c r="N147" s="115"/>
      <c r="O147" s="115" t="e">
        <f>(O146/P146)*100</f>
        <v>#DIV/0!</v>
      </c>
      <c r="P147" s="115"/>
      <c r="Q147" s="115"/>
      <c r="R147" s="115" t="e">
        <f>(R146/S146)*100</f>
        <v>#DIV/0!</v>
      </c>
      <c r="S147" s="115"/>
      <c r="T147" s="115"/>
      <c r="U147" s="115" t="e">
        <f>(U146/V146)*100</f>
        <v>#DIV/0!</v>
      </c>
      <c r="V147" s="115"/>
      <c r="W147" s="115"/>
      <c r="X147" s="115" t="e">
        <f>(X146/Y146)*100</f>
        <v>#DIV/0!</v>
      </c>
      <c r="Y147" s="115"/>
      <c r="Z147" s="115"/>
      <c r="AA147" s="115" t="e">
        <f>(AA146/AB146)*100</f>
        <v>#DIV/0!</v>
      </c>
      <c r="AB147" s="115"/>
      <c r="AC147" s="115"/>
      <c r="AD147" s="115" t="e">
        <f>(AD146/AE146)*100</f>
        <v>#DIV/0!</v>
      </c>
      <c r="AE147" s="115"/>
      <c r="AF147" s="115"/>
      <c r="AG147" s="115" t="e">
        <f>(AG146/AH146)*100</f>
        <v>#DIV/0!</v>
      </c>
      <c r="AH147" s="115"/>
      <c r="AI147" s="115"/>
      <c r="AJ147" s="115" t="e">
        <f>(AJ146/AK146)*100</f>
        <v>#DIV/0!</v>
      </c>
      <c r="AK147" s="115"/>
      <c r="AL147" s="115"/>
      <c r="AM147" s="115" t="e">
        <f>(AM146/AN146)*100</f>
        <v>#DIV/0!</v>
      </c>
      <c r="AN147" s="115"/>
      <c r="AO147" s="115"/>
      <c r="AP147" s="115" t="e">
        <f>(AP146/AQ146)*100</f>
        <v>#DIV/0!</v>
      </c>
      <c r="AQ147" s="115"/>
      <c r="AR147" s="115"/>
      <c r="AS147" s="115" t="e">
        <f>(AS146/AT146)*100</f>
        <v>#DIV/0!</v>
      </c>
      <c r="AT147" s="115"/>
      <c r="AU147" s="115"/>
    </row>
    <row r="148" spans="2:47" ht="18" customHeight="1" x14ac:dyDescent="0.25">
      <c r="B148" s="202"/>
      <c r="C148" s="109">
        <v>71</v>
      </c>
      <c r="D148" s="96" t="s">
        <v>323</v>
      </c>
      <c r="E148" s="181" t="s">
        <v>280</v>
      </c>
      <c r="F148" s="213" t="s">
        <v>392</v>
      </c>
      <c r="G148" s="71">
        <v>0.85</v>
      </c>
      <c r="H148" s="214" t="s">
        <v>28</v>
      </c>
      <c r="I148" s="16">
        <v>42930</v>
      </c>
      <c r="J148" s="154">
        <v>47900</v>
      </c>
      <c r="K148" s="155"/>
      <c r="L148" s="16">
        <v>37020</v>
      </c>
      <c r="M148" s="154">
        <v>43513</v>
      </c>
      <c r="N148" s="155"/>
      <c r="O148" s="16"/>
      <c r="P148" s="154"/>
      <c r="Q148" s="155"/>
      <c r="R148" s="16"/>
      <c r="S148" s="154"/>
      <c r="T148" s="155"/>
      <c r="U148" s="16"/>
      <c r="V148" s="154"/>
      <c r="W148" s="155"/>
      <c r="X148" s="16"/>
      <c r="Y148" s="154"/>
      <c r="Z148" s="155"/>
      <c r="AA148" s="16"/>
      <c r="AB148" s="154"/>
      <c r="AC148" s="155"/>
      <c r="AD148" s="16"/>
      <c r="AE148" s="154"/>
      <c r="AF148" s="155"/>
      <c r="AG148" s="16"/>
      <c r="AH148" s="154"/>
      <c r="AI148" s="155"/>
      <c r="AJ148" s="16"/>
      <c r="AK148" s="154"/>
      <c r="AL148" s="155"/>
      <c r="AM148" s="16"/>
      <c r="AN148" s="154"/>
      <c r="AO148" s="155"/>
      <c r="AP148" s="16"/>
      <c r="AQ148" s="154"/>
      <c r="AR148" s="155"/>
      <c r="AS148" s="16"/>
      <c r="AT148" s="154"/>
      <c r="AU148" s="155"/>
    </row>
    <row r="149" spans="2:47" ht="18" customHeight="1" thickBot="1" x14ac:dyDescent="0.3">
      <c r="B149" s="202"/>
      <c r="C149" s="109"/>
      <c r="D149" s="96"/>
      <c r="E149" s="181"/>
      <c r="F149" s="64"/>
      <c r="G149" s="66"/>
      <c r="H149" s="214"/>
      <c r="I149" s="115">
        <f>(I148/J148)*100</f>
        <v>89.624217118997919</v>
      </c>
      <c r="J149" s="115"/>
      <c r="K149" s="115"/>
      <c r="L149" s="115">
        <f>(L148/M148)*100</f>
        <v>85.078022659894742</v>
      </c>
      <c r="M149" s="115"/>
      <c r="N149" s="115"/>
      <c r="O149" s="115" t="e">
        <f>(O148/P148)*100</f>
        <v>#DIV/0!</v>
      </c>
      <c r="P149" s="115"/>
      <c r="Q149" s="115"/>
      <c r="R149" s="115" t="e">
        <f>(R148/S148)*100</f>
        <v>#DIV/0!</v>
      </c>
      <c r="S149" s="115"/>
      <c r="T149" s="115"/>
      <c r="U149" s="115" t="e">
        <f>(U148/V148)*100</f>
        <v>#DIV/0!</v>
      </c>
      <c r="V149" s="115"/>
      <c r="W149" s="115"/>
      <c r="X149" s="115" t="e">
        <f>(X148/Y148)*100</f>
        <v>#DIV/0!</v>
      </c>
      <c r="Y149" s="115"/>
      <c r="Z149" s="115"/>
      <c r="AA149" s="115" t="e">
        <f>(AA148/AB148)*100</f>
        <v>#DIV/0!</v>
      </c>
      <c r="AB149" s="115"/>
      <c r="AC149" s="115"/>
      <c r="AD149" s="115" t="e">
        <f>(AD148/AE148)*100</f>
        <v>#DIV/0!</v>
      </c>
      <c r="AE149" s="115"/>
      <c r="AF149" s="115"/>
      <c r="AG149" s="115" t="e">
        <f>(AG148/AH148)*100</f>
        <v>#DIV/0!</v>
      </c>
      <c r="AH149" s="115"/>
      <c r="AI149" s="115"/>
      <c r="AJ149" s="115" t="e">
        <f>(AJ148/AK148)*100</f>
        <v>#DIV/0!</v>
      </c>
      <c r="AK149" s="115"/>
      <c r="AL149" s="115"/>
      <c r="AM149" s="115" t="e">
        <f>(AM148/AN148)*100</f>
        <v>#DIV/0!</v>
      </c>
      <c r="AN149" s="115"/>
      <c r="AO149" s="115"/>
      <c r="AP149" s="115" t="e">
        <f>(AP148/AQ148)*100</f>
        <v>#DIV/0!</v>
      </c>
      <c r="AQ149" s="115"/>
      <c r="AR149" s="115"/>
      <c r="AS149" s="115" t="e">
        <f>(AS148/AT148)*100</f>
        <v>#DIV/0!</v>
      </c>
      <c r="AT149" s="115"/>
      <c r="AU149" s="115"/>
    </row>
    <row r="150" spans="2:47" ht="18" customHeight="1" x14ac:dyDescent="0.25">
      <c r="B150" s="202"/>
      <c r="C150" s="109">
        <v>72</v>
      </c>
      <c r="D150" s="96" t="s">
        <v>324</v>
      </c>
      <c r="E150" s="181" t="s">
        <v>393</v>
      </c>
      <c r="F150" s="213" t="s">
        <v>394</v>
      </c>
      <c r="G150" s="71">
        <v>0.85</v>
      </c>
      <c r="H150" s="214" t="s">
        <v>38</v>
      </c>
      <c r="I150" s="16">
        <v>252259</v>
      </c>
      <c r="J150" s="154">
        <v>299069</v>
      </c>
      <c r="K150" s="155"/>
      <c r="L150" s="16">
        <v>208798</v>
      </c>
      <c r="M150" s="154">
        <v>265448</v>
      </c>
      <c r="N150" s="155"/>
      <c r="O150" s="16"/>
      <c r="P150" s="154"/>
      <c r="Q150" s="155"/>
      <c r="R150" s="16"/>
      <c r="S150" s="154"/>
      <c r="T150" s="155"/>
      <c r="U150" s="16"/>
      <c r="V150" s="154"/>
      <c r="W150" s="155"/>
      <c r="X150" s="16"/>
      <c r="Y150" s="154"/>
      <c r="Z150" s="155"/>
      <c r="AA150" s="16"/>
      <c r="AB150" s="154"/>
      <c r="AC150" s="155"/>
      <c r="AD150" s="16"/>
      <c r="AE150" s="154"/>
      <c r="AF150" s="155"/>
      <c r="AG150" s="16"/>
      <c r="AH150" s="154"/>
      <c r="AI150" s="155"/>
      <c r="AJ150" s="16"/>
      <c r="AK150" s="154"/>
      <c r="AL150" s="155"/>
      <c r="AM150" s="16"/>
      <c r="AN150" s="154"/>
      <c r="AO150" s="155"/>
      <c r="AP150" s="16"/>
      <c r="AQ150" s="154"/>
      <c r="AR150" s="155"/>
      <c r="AS150" s="16"/>
      <c r="AT150" s="154"/>
      <c r="AU150" s="155"/>
    </row>
    <row r="151" spans="2:47" ht="18" customHeight="1" x14ac:dyDescent="0.25">
      <c r="B151" s="202"/>
      <c r="C151" s="109"/>
      <c r="D151" s="96"/>
      <c r="E151" s="181"/>
      <c r="F151" s="64"/>
      <c r="G151" s="66"/>
      <c r="H151" s="214"/>
      <c r="I151" s="115">
        <f>(I150/J150)*100</f>
        <v>84.348093583754917</v>
      </c>
      <c r="J151" s="115"/>
      <c r="K151" s="115"/>
      <c r="L151" s="115">
        <f>(L150/M150)*100</f>
        <v>78.658720352008686</v>
      </c>
      <c r="M151" s="115"/>
      <c r="N151" s="115"/>
      <c r="O151" s="115" t="e">
        <f>(O150/P150)*100</f>
        <v>#DIV/0!</v>
      </c>
      <c r="P151" s="115"/>
      <c r="Q151" s="115"/>
      <c r="R151" s="115" t="e">
        <f>(R150/S150)*100</f>
        <v>#DIV/0!</v>
      </c>
      <c r="S151" s="115"/>
      <c r="T151" s="115"/>
      <c r="U151" s="115" t="e">
        <f>(U150/V150)*100</f>
        <v>#DIV/0!</v>
      </c>
      <c r="V151" s="115"/>
      <c r="W151" s="115"/>
      <c r="X151" s="115" t="e">
        <f>(X150/Y150)*100</f>
        <v>#DIV/0!</v>
      </c>
      <c r="Y151" s="115"/>
      <c r="Z151" s="115"/>
      <c r="AA151" s="115" t="e">
        <f>(AA150/AB150)*100</f>
        <v>#DIV/0!</v>
      </c>
      <c r="AB151" s="115"/>
      <c r="AC151" s="115"/>
      <c r="AD151" s="115" t="e">
        <f>(AD150/AE150)*100</f>
        <v>#DIV/0!</v>
      </c>
      <c r="AE151" s="115"/>
      <c r="AF151" s="115"/>
      <c r="AG151" s="115" t="e">
        <f>(AG150/AH150)*100</f>
        <v>#DIV/0!</v>
      </c>
      <c r="AH151" s="115"/>
      <c r="AI151" s="115"/>
      <c r="AJ151" s="115" t="e">
        <f>(AJ150/AK150)*100</f>
        <v>#DIV/0!</v>
      </c>
      <c r="AK151" s="115"/>
      <c r="AL151" s="115"/>
      <c r="AM151" s="115" t="e">
        <f>(AM150/AN150)*100</f>
        <v>#DIV/0!</v>
      </c>
      <c r="AN151" s="115"/>
      <c r="AO151" s="115"/>
      <c r="AP151" s="115" t="e">
        <f>(AP150/AQ150)*100</f>
        <v>#DIV/0!</v>
      </c>
      <c r="AQ151" s="115"/>
      <c r="AR151" s="115"/>
      <c r="AS151" s="115" t="e">
        <f>(AS150/AT150)*100</f>
        <v>#DIV/0!</v>
      </c>
      <c r="AT151" s="115"/>
      <c r="AU151" s="115"/>
    </row>
    <row r="152" spans="2:47" ht="18" customHeight="1" x14ac:dyDescent="0.25">
      <c r="B152" s="202"/>
      <c r="C152" s="109">
        <v>73</v>
      </c>
      <c r="D152" s="96" t="s">
        <v>199</v>
      </c>
      <c r="E152" s="96" t="s">
        <v>200</v>
      </c>
      <c r="F152" s="209" t="s">
        <v>395</v>
      </c>
      <c r="G152" s="211">
        <v>0.85</v>
      </c>
      <c r="H152" s="183" t="s">
        <v>28</v>
      </c>
      <c r="I152" s="16">
        <v>79</v>
      </c>
      <c r="J152" s="154">
        <v>79</v>
      </c>
      <c r="K152" s="155"/>
      <c r="L152" s="16">
        <v>44</v>
      </c>
      <c r="M152" s="154">
        <v>44</v>
      </c>
      <c r="N152" s="155"/>
      <c r="O152" s="16"/>
      <c r="P152" s="154"/>
      <c r="Q152" s="155"/>
      <c r="R152" s="16"/>
      <c r="S152" s="154"/>
      <c r="T152" s="155"/>
      <c r="U152" s="16"/>
      <c r="V152" s="154"/>
      <c r="W152" s="155"/>
      <c r="X152" s="16"/>
      <c r="Y152" s="154"/>
      <c r="Z152" s="155"/>
      <c r="AA152" s="16"/>
      <c r="AB152" s="154"/>
      <c r="AC152" s="155"/>
      <c r="AD152" s="16"/>
      <c r="AE152" s="154"/>
      <c r="AF152" s="155"/>
      <c r="AG152" s="16"/>
      <c r="AH152" s="154"/>
      <c r="AI152" s="155"/>
      <c r="AJ152" s="16"/>
      <c r="AK152" s="154"/>
      <c r="AL152" s="155"/>
      <c r="AM152" s="16"/>
      <c r="AN152" s="154"/>
      <c r="AO152" s="155"/>
      <c r="AP152" s="16"/>
      <c r="AQ152" s="154"/>
      <c r="AR152" s="155"/>
      <c r="AS152" s="16"/>
      <c r="AT152" s="154"/>
      <c r="AU152" s="155"/>
    </row>
    <row r="153" spans="2:47" ht="18" customHeight="1" thickBot="1" x14ac:dyDescent="0.3">
      <c r="B153" s="203"/>
      <c r="C153" s="109"/>
      <c r="D153" s="96"/>
      <c r="E153" s="96"/>
      <c r="F153" s="210"/>
      <c r="G153" s="212"/>
      <c r="H153" s="183"/>
      <c r="I153" s="115">
        <f>(I152/J152)*100</f>
        <v>100</v>
      </c>
      <c r="J153" s="115"/>
      <c r="K153" s="115"/>
      <c r="L153" s="115">
        <f>(L152/M152)*100</f>
        <v>100</v>
      </c>
      <c r="M153" s="115"/>
      <c r="N153" s="115"/>
      <c r="O153" s="115" t="e">
        <f>(O152/P152)*100</f>
        <v>#DIV/0!</v>
      </c>
      <c r="P153" s="115"/>
      <c r="Q153" s="115"/>
      <c r="R153" s="115" t="e">
        <f>(R152/S152)*100</f>
        <v>#DIV/0!</v>
      </c>
      <c r="S153" s="115"/>
      <c r="T153" s="115"/>
      <c r="U153" s="115" t="e">
        <f>(U152/V152)*100</f>
        <v>#DIV/0!</v>
      </c>
      <c r="V153" s="115"/>
      <c r="W153" s="115"/>
      <c r="X153" s="115" t="e">
        <f>(X152/Y152)*100</f>
        <v>#DIV/0!</v>
      </c>
      <c r="Y153" s="115"/>
      <c r="Z153" s="115"/>
      <c r="AA153" s="115" t="e">
        <f>(AA152/AB152)*100</f>
        <v>#DIV/0!</v>
      </c>
      <c r="AB153" s="115"/>
      <c r="AC153" s="115"/>
      <c r="AD153" s="115" t="e">
        <f>(AD152/AE152)*100</f>
        <v>#DIV/0!</v>
      </c>
      <c r="AE153" s="115"/>
      <c r="AF153" s="115"/>
      <c r="AG153" s="115" t="e">
        <f>(AG152/AH152)*100</f>
        <v>#DIV/0!</v>
      </c>
      <c r="AH153" s="115"/>
      <c r="AI153" s="115"/>
      <c r="AJ153" s="115" t="e">
        <f>(AJ152/AK152)*100</f>
        <v>#DIV/0!</v>
      </c>
      <c r="AK153" s="115"/>
      <c r="AL153" s="115"/>
      <c r="AM153" s="115" t="e">
        <f>(AM152/AN152)*100</f>
        <v>#DIV/0!</v>
      </c>
      <c r="AN153" s="115"/>
      <c r="AO153" s="115"/>
      <c r="AP153" s="115" t="e">
        <f>(AP152/AQ152)*100</f>
        <v>#DIV/0!</v>
      </c>
      <c r="AQ153" s="115"/>
      <c r="AR153" s="115"/>
      <c r="AS153" s="115" t="e">
        <f>(AS152/AT152)*100</f>
        <v>#DIV/0!</v>
      </c>
      <c r="AT153" s="115"/>
      <c r="AU153" s="115"/>
    </row>
    <row r="154" spans="2:47" ht="18" customHeight="1" x14ac:dyDescent="0.25">
      <c r="B154" s="205" t="s">
        <v>201</v>
      </c>
      <c r="C154" s="109">
        <v>74</v>
      </c>
      <c r="D154" s="96" t="s">
        <v>316</v>
      </c>
      <c r="E154" s="96" t="s">
        <v>203</v>
      </c>
      <c r="F154" s="208" t="s">
        <v>396</v>
      </c>
      <c r="G154" s="71">
        <v>0.85</v>
      </c>
      <c r="H154" s="183" t="s">
        <v>38</v>
      </c>
      <c r="I154" s="16">
        <v>219</v>
      </c>
      <c r="J154" s="154">
        <v>246</v>
      </c>
      <c r="K154" s="155"/>
      <c r="L154" s="16">
        <v>161</v>
      </c>
      <c r="M154" s="154">
        <v>196</v>
      </c>
      <c r="N154" s="155"/>
      <c r="O154" s="16"/>
      <c r="P154" s="154"/>
      <c r="Q154" s="155"/>
      <c r="R154" s="16"/>
      <c r="S154" s="154"/>
      <c r="T154" s="155"/>
      <c r="U154" s="16"/>
      <c r="V154" s="154"/>
      <c r="W154" s="155"/>
      <c r="X154" s="16"/>
      <c r="Y154" s="154"/>
      <c r="Z154" s="155"/>
      <c r="AA154" s="16"/>
      <c r="AB154" s="154"/>
      <c r="AC154" s="155"/>
      <c r="AD154" s="16"/>
      <c r="AE154" s="154"/>
      <c r="AF154" s="155"/>
      <c r="AG154" s="16"/>
      <c r="AH154" s="154"/>
      <c r="AI154" s="155"/>
      <c r="AJ154" s="16"/>
      <c r="AK154" s="154"/>
      <c r="AL154" s="155"/>
      <c r="AM154" s="16"/>
      <c r="AN154" s="154"/>
      <c r="AO154" s="155"/>
      <c r="AP154" s="16"/>
      <c r="AQ154" s="154"/>
      <c r="AR154" s="155"/>
      <c r="AS154" s="16"/>
      <c r="AT154" s="154"/>
      <c r="AU154" s="155"/>
    </row>
    <row r="155" spans="2:47" ht="18" customHeight="1" x14ac:dyDescent="0.25">
      <c r="B155" s="206"/>
      <c r="C155" s="109"/>
      <c r="D155" s="96"/>
      <c r="E155" s="96"/>
      <c r="F155" s="81"/>
      <c r="G155" s="66"/>
      <c r="H155" s="183"/>
      <c r="I155" s="115">
        <f>(I154/J154)*100</f>
        <v>89.024390243902445</v>
      </c>
      <c r="J155" s="115"/>
      <c r="K155" s="115"/>
      <c r="L155" s="115">
        <f>(L154/M154)*100</f>
        <v>82.142857142857139</v>
      </c>
      <c r="M155" s="115"/>
      <c r="N155" s="115"/>
      <c r="O155" s="115" t="e">
        <f>(O154/P154)*100</f>
        <v>#DIV/0!</v>
      </c>
      <c r="P155" s="115"/>
      <c r="Q155" s="115"/>
      <c r="R155" s="115" t="e">
        <f>(R154/S154)*100</f>
        <v>#DIV/0!</v>
      </c>
      <c r="S155" s="115"/>
      <c r="T155" s="115"/>
      <c r="U155" s="115" t="e">
        <f>(U154/V154)*100</f>
        <v>#DIV/0!</v>
      </c>
      <c r="V155" s="115"/>
      <c r="W155" s="115"/>
      <c r="X155" s="115" t="e">
        <f>(X154/Y154)*100</f>
        <v>#DIV/0!</v>
      </c>
      <c r="Y155" s="115"/>
      <c r="Z155" s="115"/>
      <c r="AA155" s="115" t="e">
        <f>(AA154/AB154)*100</f>
        <v>#DIV/0!</v>
      </c>
      <c r="AB155" s="115"/>
      <c r="AC155" s="115"/>
      <c r="AD155" s="115" t="e">
        <f>(AD154/AE154)*100</f>
        <v>#DIV/0!</v>
      </c>
      <c r="AE155" s="115"/>
      <c r="AF155" s="115"/>
      <c r="AG155" s="115" t="e">
        <f>(AG154/AH154)*100</f>
        <v>#DIV/0!</v>
      </c>
      <c r="AH155" s="115"/>
      <c r="AI155" s="115"/>
      <c r="AJ155" s="115" t="e">
        <f>(AJ154/AK154)*100</f>
        <v>#DIV/0!</v>
      </c>
      <c r="AK155" s="115"/>
      <c r="AL155" s="115"/>
      <c r="AM155" s="115" t="e">
        <f>(AM154/AN154)*100</f>
        <v>#DIV/0!</v>
      </c>
      <c r="AN155" s="115"/>
      <c r="AO155" s="115"/>
      <c r="AP155" s="115" t="e">
        <f>(AP154/AQ154)*100</f>
        <v>#DIV/0!</v>
      </c>
      <c r="AQ155" s="115"/>
      <c r="AR155" s="115"/>
      <c r="AS155" s="115" t="e">
        <f>(AS154/AT154)*100</f>
        <v>#DIV/0!</v>
      </c>
      <c r="AT155" s="115"/>
      <c r="AU155" s="115"/>
    </row>
    <row r="156" spans="2:47" ht="18" customHeight="1" x14ac:dyDescent="0.25">
      <c r="B156" s="206"/>
      <c r="C156" s="109">
        <v>75</v>
      </c>
      <c r="D156" s="96" t="s">
        <v>317</v>
      </c>
      <c r="E156" s="96" t="s">
        <v>205</v>
      </c>
      <c r="F156" s="81" t="s">
        <v>397</v>
      </c>
      <c r="G156" s="71">
        <v>0.85</v>
      </c>
      <c r="H156" s="183" t="s">
        <v>28</v>
      </c>
      <c r="I156" s="16">
        <v>219</v>
      </c>
      <c r="J156" s="154">
        <v>232</v>
      </c>
      <c r="K156" s="155"/>
      <c r="L156" s="16">
        <v>161</v>
      </c>
      <c r="M156" s="154">
        <v>182</v>
      </c>
      <c r="N156" s="155"/>
      <c r="O156" s="16"/>
      <c r="P156" s="154"/>
      <c r="Q156" s="155"/>
      <c r="R156" s="16"/>
      <c r="S156" s="154"/>
      <c r="T156" s="155"/>
      <c r="U156" s="16"/>
      <c r="V156" s="154"/>
      <c r="W156" s="155"/>
      <c r="X156" s="16"/>
      <c r="Y156" s="154"/>
      <c r="Z156" s="155"/>
      <c r="AA156" s="16"/>
      <c r="AB156" s="154"/>
      <c r="AC156" s="155"/>
      <c r="AD156" s="16"/>
      <c r="AE156" s="154"/>
      <c r="AF156" s="155"/>
      <c r="AG156" s="16"/>
      <c r="AH156" s="154"/>
      <c r="AI156" s="155"/>
      <c r="AJ156" s="16"/>
      <c r="AK156" s="154"/>
      <c r="AL156" s="155"/>
      <c r="AM156" s="16"/>
      <c r="AN156" s="154"/>
      <c r="AO156" s="155"/>
      <c r="AP156" s="16"/>
      <c r="AQ156" s="154"/>
      <c r="AR156" s="155"/>
      <c r="AS156" s="16"/>
      <c r="AT156" s="154"/>
      <c r="AU156" s="155"/>
    </row>
    <row r="157" spans="2:47" ht="18" customHeight="1" x14ac:dyDescent="0.25">
      <c r="B157" s="206"/>
      <c r="C157" s="109"/>
      <c r="D157" s="96"/>
      <c r="E157" s="96"/>
      <c r="F157" s="81"/>
      <c r="G157" s="66"/>
      <c r="H157" s="183"/>
      <c r="I157" s="115">
        <f>(I156/J156)*100</f>
        <v>94.396551724137936</v>
      </c>
      <c r="J157" s="115"/>
      <c r="K157" s="115"/>
      <c r="L157" s="115">
        <f>(L156/M156)*100</f>
        <v>88.461538461538453</v>
      </c>
      <c r="M157" s="115"/>
      <c r="N157" s="115"/>
      <c r="O157" s="115" t="e">
        <f>(O156/P156)*100</f>
        <v>#DIV/0!</v>
      </c>
      <c r="P157" s="115"/>
      <c r="Q157" s="115"/>
      <c r="R157" s="115" t="e">
        <f>(R156/S156)*100</f>
        <v>#DIV/0!</v>
      </c>
      <c r="S157" s="115"/>
      <c r="T157" s="115"/>
      <c r="U157" s="115" t="e">
        <f>(U156/V156)*100</f>
        <v>#DIV/0!</v>
      </c>
      <c r="V157" s="115"/>
      <c r="W157" s="115"/>
      <c r="X157" s="115" t="e">
        <f>(X156/Y156)*100</f>
        <v>#DIV/0!</v>
      </c>
      <c r="Y157" s="115"/>
      <c r="Z157" s="115"/>
      <c r="AA157" s="115" t="e">
        <f>(AA156/AB156)*100</f>
        <v>#DIV/0!</v>
      </c>
      <c r="AB157" s="115"/>
      <c r="AC157" s="115"/>
      <c r="AD157" s="115" t="e">
        <f>(AD156/AE156)*100</f>
        <v>#DIV/0!</v>
      </c>
      <c r="AE157" s="115"/>
      <c r="AF157" s="115"/>
      <c r="AG157" s="115" t="e">
        <f>(AG156/AH156)*100</f>
        <v>#DIV/0!</v>
      </c>
      <c r="AH157" s="115"/>
      <c r="AI157" s="115"/>
      <c r="AJ157" s="115" t="e">
        <f>(AJ156/AK156)*100</f>
        <v>#DIV/0!</v>
      </c>
      <c r="AK157" s="115"/>
      <c r="AL157" s="115"/>
      <c r="AM157" s="115" t="e">
        <f>(AM156/AN156)*100</f>
        <v>#DIV/0!</v>
      </c>
      <c r="AN157" s="115"/>
      <c r="AO157" s="115"/>
      <c r="AP157" s="115" t="e">
        <f>(AP156/AQ156)*100</f>
        <v>#DIV/0!</v>
      </c>
      <c r="AQ157" s="115"/>
      <c r="AR157" s="115"/>
      <c r="AS157" s="115" t="e">
        <f>(AS156/AT156)*100</f>
        <v>#DIV/0!</v>
      </c>
      <c r="AT157" s="115"/>
      <c r="AU157" s="115"/>
    </row>
    <row r="158" spans="2:47" ht="18" customHeight="1" x14ac:dyDescent="0.25">
      <c r="B158" s="206"/>
      <c r="C158" s="109">
        <v>76</v>
      </c>
      <c r="D158" s="96" t="s">
        <v>318</v>
      </c>
      <c r="E158" s="96" t="s">
        <v>207</v>
      </c>
      <c r="F158" s="81" t="s">
        <v>398</v>
      </c>
      <c r="G158" s="71">
        <v>0.85</v>
      </c>
      <c r="H158" s="183" t="s">
        <v>28</v>
      </c>
      <c r="I158" s="16">
        <v>0</v>
      </c>
      <c r="J158" s="154">
        <v>14</v>
      </c>
      <c r="K158" s="155"/>
      <c r="L158" s="16">
        <v>0</v>
      </c>
      <c r="M158" s="154">
        <v>14</v>
      </c>
      <c r="N158" s="155"/>
      <c r="O158" s="16"/>
      <c r="P158" s="154"/>
      <c r="Q158" s="155"/>
      <c r="R158" s="16"/>
      <c r="S158" s="154"/>
      <c r="T158" s="155"/>
      <c r="U158" s="16"/>
      <c r="V158" s="154"/>
      <c r="W158" s="155"/>
      <c r="X158" s="16"/>
      <c r="Y158" s="154"/>
      <c r="Z158" s="155"/>
      <c r="AA158" s="16"/>
      <c r="AB158" s="154"/>
      <c r="AC158" s="155"/>
      <c r="AD158" s="16"/>
      <c r="AE158" s="154"/>
      <c r="AF158" s="155"/>
      <c r="AG158" s="16"/>
      <c r="AH158" s="154"/>
      <c r="AI158" s="155"/>
      <c r="AJ158" s="16"/>
      <c r="AK158" s="154"/>
      <c r="AL158" s="155"/>
      <c r="AM158" s="16"/>
      <c r="AN158" s="154"/>
      <c r="AO158" s="155"/>
      <c r="AP158" s="16"/>
      <c r="AQ158" s="154"/>
      <c r="AR158" s="155"/>
      <c r="AS158" s="16"/>
      <c r="AT158" s="154"/>
      <c r="AU158" s="155"/>
    </row>
    <row r="159" spans="2:47" ht="18" customHeight="1" thickBot="1" x14ac:dyDescent="0.3">
      <c r="B159" s="207"/>
      <c r="C159" s="109"/>
      <c r="D159" s="96"/>
      <c r="E159" s="96"/>
      <c r="F159" s="204"/>
      <c r="G159" s="66"/>
      <c r="H159" s="183"/>
      <c r="I159" s="115">
        <f>(I158/J158)*100</f>
        <v>0</v>
      </c>
      <c r="J159" s="115"/>
      <c r="K159" s="115"/>
      <c r="L159" s="115">
        <f>(L158/M158)*100</f>
        <v>0</v>
      </c>
      <c r="M159" s="115"/>
      <c r="N159" s="115"/>
      <c r="O159" s="115" t="e">
        <f>(O158/P158)*100</f>
        <v>#DIV/0!</v>
      </c>
      <c r="P159" s="115"/>
      <c r="Q159" s="115"/>
      <c r="R159" s="115" t="e">
        <f>(R158/S158)*100</f>
        <v>#DIV/0!</v>
      </c>
      <c r="S159" s="115"/>
      <c r="T159" s="115"/>
      <c r="U159" s="115" t="e">
        <f>(U158/V158)*100</f>
        <v>#DIV/0!</v>
      </c>
      <c r="V159" s="115"/>
      <c r="W159" s="115"/>
      <c r="X159" s="115" t="e">
        <f>(X158/Y158)*100</f>
        <v>#DIV/0!</v>
      </c>
      <c r="Y159" s="115"/>
      <c r="Z159" s="115"/>
      <c r="AA159" s="115" t="e">
        <f>(AA158/AB158)*100</f>
        <v>#DIV/0!</v>
      </c>
      <c r="AB159" s="115"/>
      <c r="AC159" s="115"/>
      <c r="AD159" s="115" t="e">
        <f>(AD158/AE158)*100</f>
        <v>#DIV/0!</v>
      </c>
      <c r="AE159" s="115"/>
      <c r="AF159" s="115"/>
      <c r="AG159" s="115" t="e">
        <f>(AG158/AH158)*100</f>
        <v>#DIV/0!</v>
      </c>
      <c r="AH159" s="115"/>
      <c r="AI159" s="115"/>
      <c r="AJ159" s="115" t="e">
        <f>(AJ158/AK158)*100</f>
        <v>#DIV/0!</v>
      </c>
      <c r="AK159" s="115"/>
      <c r="AL159" s="115"/>
      <c r="AM159" s="115" t="e">
        <f>(AM158/AN158)*100</f>
        <v>#DIV/0!</v>
      </c>
      <c r="AN159" s="115"/>
      <c r="AO159" s="115"/>
      <c r="AP159" s="115" t="e">
        <f>(AP158/AQ158)*100</f>
        <v>#DIV/0!</v>
      </c>
      <c r="AQ159" s="115"/>
      <c r="AR159" s="115"/>
      <c r="AS159" s="115" t="e">
        <f>(AS158/AT158)*100</f>
        <v>#DIV/0!</v>
      </c>
      <c r="AT159" s="115"/>
      <c r="AU159" s="115"/>
    </row>
    <row r="160" spans="2:47" ht="18" customHeight="1" x14ac:dyDescent="0.25">
      <c r="B160" s="201" t="s">
        <v>214</v>
      </c>
      <c r="C160" s="109">
        <v>77</v>
      </c>
      <c r="D160" s="96" t="s">
        <v>415</v>
      </c>
      <c r="E160" s="96" t="s">
        <v>216</v>
      </c>
      <c r="F160" s="194" t="s">
        <v>399</v>
      </c>
      <c r="G160" s="71">
        <v>0.85</v>
      </c>
      <c r="H160" s="183" t="s">
        <v>28</v>
      </c>
      <c r="I160" s="16">
        <v>2</v>
      </c>
      <c r="J160" s="154">
        <v>2</v>
      </c>
      <c r="K160" s="155"/>
      <c r="L160" s="16">
        <v>1</v>
      </c>
      <c r="M160" s="154">
        <v>1</v>
      </c>
      <c r="N160" s="155"/>
      <c r="O160" s="16"/>
      <c r="P160" s="154"/>
      <c r="Q160" s="155"/>
      <c r="R160" s="16"/>
      <c r="S160" s="154"/>
      <c r="T160" s="155"/>
      <c r="U160" s="16"/>
      <c r="V160" s="154"/>
      <c r="W160" s="155"/>
      <c r="X160" s="16"/>
      <c r="Y160" s="154"/>
      <c r="Z160" s="155"/>
      <c r="AA160" s="16"/>
      <c r="AB160" s="154"/>
      <c r="AC160" s="155"/>
      <c r="AD160" s="16"/>
      <c r="AE160" s="154"/>
      <c r="AF160" s="155"/>
      <c r="AG160" s="16"/>
      <c r="AH160" s="154"/>
      <c r="AI160" s="155"/>
      <c r="AJ160" s="16"/>
      <c r="AK160" s="154"/>
      <c r="AL160" s="155"/>
      <c r="AM160" s="16"/>
      <c r="AN160" s="154"/>
      <c r="AO160" s="155"/>
      <c r="AP160" s="16"/>
      <c r="AQ160" s="154"/>
      <c r="AR160" s="155"/>
      <c r="AS160" s="16"/>
      <c r="AT160" s="154"/>
      <c r="AU160" s="155"/>
    </row>
    <row r="161" spans="2:47" ht="18" customHeight="1" x14ac:dyDescent="0.25">
      <c r="B161" s="202"/>
      <c r="C161" s="109"/>
      <c r="D161" s="96"/>
      <c r="E161" s="96"/>
      <c r="F161" s="82"/>
      <c r="G161" s="66"/>
      <c r="H161" s="183"/>
      <c r="I161" s="115">
        <f>(I160/J160)*100</f>
        <v>100</v>
      </c>
      <c r="J161" s="115"/>
      <c r="K161" s="115"/>
      <c r="L161" s="115">
        <f>(L160/M160)*100</f>
        <v>100</v>
      </c>
      <c r="M161" s="115"/>
      <c r="N161" s="115"/>
      <c r="O161" s="115" t="e">
        <f>(O160/P160)*100</f>
        <v>#DIV/0!</v>
      </c>
      <c r="P161" s="115"/>
      <c r="Q161" s="115"/>
      <c r="R161" s="115" t="e">
        <f>(R160/S160)*100</f>
        <v>#DIV/0!</v>
      </c>
      <c r="S161" s="115"/>
      <c r="T161" s="115"/>
      <c r="U161" s="115" t="e">
        <f>(U160/V160)*100</f>
        <v>#DIV/0!</v>
      </c>
      <c r="V161" s="115"/>
      <c r="W161" s="115"/>
      <c r="X161" s="115" t="e">
        <f>(X160/Y160)*100</f>
        <v>#DIV/0!</v>
      </c>
      <c r="Y161" s="115"/>
      <c r="Z161" s="115"/>
      <c r="AA161" s="115" t="e">
        <f>(AA160/AB160)*100</f>
        <v>#DIV/0!</v>
      </c>
      <c r="AB161" s="115"/>
      <c r="AC161" s="115"/>
      <c r="AD161" s="115" t="e">
        <f>(AD160/AE160)*100</f>
        <v>#DIV/0!</v>
      </c>
      <c r="AE161" s="115"/>
      <c r="AF161" s="115"/>
      <c r="AG161" s="115" t="e">
        <f>(AG160/AH160)*100</f>
        <v>#DIV/0!</v>
      </c>
      <c r="AH161" s="115"/>
      <c r="AI161" s="115"/>
      <c r="AJ161" s="115" t="e">
        <f>(AJ160/AK160)*100</f>
        <v>#DIV/0!</v>
      </c>
      <c r="AK161" s="115"/>
      <c r="AL161" s="115"/>
      <c r="AM161" s="115" t="e">
        <f>(AM160/AN160)*100</f>
        <v>#DIV/0!</v>
      </c>
      <c r="AN161" s="115"/>
      <c r="AO161" s="115"/>
      <c r="AP161" s="115" t="e">
        <f>(AP160/AQ160)*100</f>
        <v>#DIV/0!</v>
      </c>
      <c r="AQ161" s="115"/>
      <c r="AR161" s="115"/>
      <c r="AS161" s="115" t="e">
        <f>(AS160/AT160)*100</f>
        <v>#DIV/0!</v>
      </c>
      <c r="AT161" s="115"/>
      <c r="AU161" s="115"/>
    </row>
    <row r="162" spans="2:47" ht="18" customHeight="1" x14ac:dyDescent="0.25">
      <c r="B162" s="202"/>
      <c r="C162" s="109">
        <v>78</v>
      </c>
      <c r="D162" s="96" t="s">
        <v>416</v>
      </c>
      <c r="E162" s="96" t="s">
        <v>218</v>
      </c>
      <c r="F162" s="82" t="s">
        <v>400</v>
      </c>
      <c r="G162" s="79">
        <v>0.85</v>
      </c>
      <c r="H162" s="183" t="s">
        <v>28</v>
      </c>
      <c r="I162" s="16">
        <v>30</v>
      </c>
      <c r="J162" s="154">
        <v>30</v>
      </c>
      <c r="K162" s="155"/>
      <c r="L162" s="16">
        <v>27</v>
      </c>
      <c r="M162" s="154">
        <v>30</v>
      </c>
      <c r="N162" s="155"/>
      <c r="O162" s="16"/>
      <c r="P162" s="154"/>
      <c r="Q162" s="155"/>
      <c r="R162" s="16"/>
      <c r="S162" s="154"/>
      <c r="T162" s="155"/>
      <c r="U162" s="16"/>
      <c r="V162" s="154"/>
      <c r="W162" s="155"/>
      <c r="X162" s="16"/>
      <c r="Y162" s="154"/>
      <c r="Z162" s="155"/>
      <c r="AA162" s="16"/>
      <c r="AB162" s="154"/>
      <c r="AC162" s="155"/>
      <c r="AD162" s="16"/>
      <c r="AE162" s="154"/>
      <c r="AF162" s="155"/>
      <c r="AG162" s="16"/>
      <c r="AH162" s="154"/>
      <c r="AI162" s="155"/>
      <c r="AJ162" s="16"/>
      <c r="AK162" s="154"/>
      <c r="AL162" s="155"/>
      <c r="AM162" s="16"/>
      <c r="AN162" s="154"/>
      <c r="AO162" s="155"/>
      <c r="AP162" s="16"/>
      <c r="AQ162" s="154"/>
      <c r="AR162" s="155"/>
      <c r="AS162" s="16"/>
      <c r="AT162" s="154"/>
      <c r="AU162" s="155"/>
    </row>
    <row r="163" spans="2:47" ht="18" customHeight="1" x14ac:dyDescent="0.25">
      <c r="B163" s="202"/>
      <c r="C163" s="109"/>
      <c r="D163" s="96"/>
      <c r="E163" s="96"/>
      <c r="F163" s="82"/>
      <c r="G163" s="77"/>
      <c r="H163" s="183"/>
      <c r="I163" s="115">
        <f>(I162/J162)*100</f>
        <v>100</v>
      </c>
      <c r="J163" s="115"/>
      <c r="K163" s="115"/>
      <c r="L163" s="115">
        <f>(L162/M162)*100</f>
        <v>90</v>
      </c>
      <c r="M163" s="115"/>
      <c r="N163" s="115"/>
      <c r="O163" s="115" t="e">
        <f>(O162/P162)*100</f>
        <v>#DIV/0!</v>
      </c>
      <c r="P163" s="115"/>
      <c r="Q163" s="115"/>
      <c r="R163" s="115" t="e">
        <f>(R162/S162)*100</f>
        <v>#DIV/0!</v>
      </c>
      <c r="S163" s="115"/>
      <c r="T163" s="115"/>
      <c r="U163" s="115" t="e">
        <f>(U162/V162)*100</f>
        <v>#DIV/0!</v>
      </c>
      <c r="V163" s="115"/>
      <c r="W163" s="115"/>
      <c r="X163" s="115" t="e">
        <f>(X162/Y162)*100</f>
        <v>#DIV/0!</v>
      </c>
      <c r="Y163" s="115"/>
      <c r="Z163" s="115"/>
      <c r="AA163" s="115" t="e">
        <f>(AA162/AB162)*100</f>
        <v>#DIV/0!</v>
      </c>
      <c r="AB163" s="115"/>
      <c r="AC163" s="115"/>
      <c r="AD163" s="115" t="e">
        <f>(AD162/AE162)*100</f>
        <v>#DIV/0!</v>
      </c>
      <c r="AE163" s="115"/>
      <c r="AF163" s="115"/>
      <c r="AG163" s="115" t="e">
        <f>(AG162/AH162)*100</f>
        <v>#DIV/0!</v>
      </c>
      <c r="AH163" s="115"/>
      <c r="AI163" s="115"/>
      <c r="AJ163" s="115" t="e">
        <f>(AJ162/AK162)*100</f>
        <v>#DIV/0!</v>
      </c>
      <c r="AK163" s="115"/>
      <c r="AL163" s="115"/>
      <c r="AM163" s="115" t="e">
        <f>(AM162/AN162)*100</f>
        <v>#DIV/0!</v>
      </c>
      <c r="AN163" s="115"/>
      <c r="AO163" s="115"/>
      <c r="AP163" s="115" t="e">
        <f>(AP162/AQ162)*100</f>
        <v>#DIV/0!</v>
      </c>
      <c r="AQ163" s="115"/>
      <c r="AR163" s="115"/>
      <c r="AS163" s="115" t="e">
        <f>(AS162/AT162)*100</f>
        <v>#DIV/0!</v>
      </c>
      <c r="AT163" s="115"/>
      <c r="AU163" s="115"/>
    </row>
    <row r="164" spans="2:47" ht="18" customHeight="1" x14ac:dyDescent="0.25">
      <c r="B164" s="202"/>
      <c r="C164" s="109">
        <v>79</v>
      </c>
      <c r="D164" s="96" t="s">
        <v>319</v>
      </c>
      <c r="E164" s="96" t="s">
        <v>220</v>
      </c>
      <c r="F164" s="82" t="s">
        <v>401</v>
      </c>
      <c r="G164" s="79">
        <v>0.85</v>
      </c>
      <c r="H164" s="183" t="s">
        <v>28</v>
      </c>
      <c r="I164" s="16">
        <v>409</v>
      </c>
      <c r="J164" s="154">
        <v>410</v>
      </c>
      <c r="K164" s="155"/>
      <c r="L164" s="16">
        <v>274</v>
      </c>
      <c r="M164" s="154">
        <v>280</v>
      </c>
      <c r="N164" s="155"/>
      <c r="O164" s="16"/>
      <c r="P164" s="154"/>
      <c r="Q164" s="155"/>
      <c r="R164" s="16"/>
      <c r="S164" s="154"/>
      <c r="T164" s="155"/>
      <c r="U164" s="16"/>
      <c r="V164" s="154"/>
      <c r="W164" s="155"/>
      <c r="X164" s="16"/>
      <c r="Y164" s="154"/>
      <c r="Z164" s="155"/>
      <c r="AA164" s="16"/>
      <c r="AB164" s="154"/>
      <c r="AC164" s="155"/>
      <c r="AD164" s="16"/>
      <c r="AE164" s="154"/>
      <c r="AF164" s="155"/>
      <c r="AG164" s="16"/>
      <c r="AH164" s="154"/>
      <c r="AI164" s="155"/>
      <c r="AJ164" s="16"/>
      <c r="AK164" s="154"/>
      <c r="AL164" s="155"/>
      <c r="AM164" s="16"/>
      <c r="AN164" s="154"/>
      <c r="AO164" s="155"/>
      <c r="AP164" s="16"/>
      <c r="AQ164" s="154"/>
      <c r="AR164" s="155"/>
      <c r="AS164" s="16"/>
      <c r="AT164" s="154"/>
      <c r="AU164" s="155"/>
    </row>
    <row r="165" spans="2:47" ht="18" customHeight="1" x14ac:dyDescent="0.25">
      <c r="B165" s="202"/>
      <c r="C165" s="109"/>
      <c r="D165" s="96"/>
      <c r="E165" s="96"/>
      <c r="F165" s="82"/>
      <c r="G165" s="77"/>
      <c r="H165" s="183"/>
      <c r="I165" s="115">
        <f>(I164/J164)*100</f>
        <v>99.756097560975604</v>
      </c>
      <c r="J165" s="115"/>
      <c r="K165" s="115"/>
      <c r="L165" s="115">
        <f>(L164/M164)*100</f>
        <v>97.857142857142847</v>
      </c>
      <c r="M165" s="115"/>
      <c r="N165" s="115"/>
      <c r="O165" s="115" t="e">
        <f>(O164/P164)*100</f>
        <v>#DIV/0!</v>
      </c>
      <c r="P165" s="115"/>
      <c r="Q165" s="115"/>
      <c r="R165" s="115" t="e">
        <f>(R164/S164)*100</f>
        <v>#DIV/0!</v>
      </c>
      <c r="S165" s="115"/>
      <c r="T165" s="115"/>
      <c r="U165" s="115" t="e">
        <f>(U164/V164)*100</f>
        <v>#DIV/0!</v>
      </c>
      <c r="V165" s="115"/>
      <c r="W165" s="115"/>
      <c r="X165" s="115" t="e">
        <f>(X164/Y164)*100</f>
        <v>#DIV/0!</v>
      </c>
      <c r="Y165" s="115"/>
      <c r="Z165" s="115"/>
      <c r="AA165" s="115" t="e">
        <f>(AA164/AB164)*100</f>
        <v>#DIV/0!</v>
      </c>
      <c r="AB165" s="115"/>
      <c r="AC165" s="115"/>
      <c r="AD165" s="115" t="e">
        <f>(AD164/AE164)*100</f>
        <v>#DIV/0!</v>
      </c>
      <c r="AE165" s="115"/>
      <c r="AF165" s="115"/>
      <c r="AG165" s="115" t="e">
        <f>(AG164/AH164)*100</f>
        <v>#DIV/0!</v>
      </c>
      <c r="AH165" s="115"/>
      <c r="AI165" s="115"/>
      <c r="AJ165" s="115" t="e">
        <f>(AJ164/AK164)*100</f>
        <v>#DIV/0!</v>
      </c>
      <c r="AK165" s="115"/>
      <c r="AL165" s="115"/>
      <c r="AM165" s="115" t="e">
        <f>(AM164/AN164)*100</f>
        <v>#DIV/0!</v>
      </c>
      <c r="AN165" s="115"/>
      <c r="AO165" s="115"/>
      <c r="AP165" s="115" t="e">
        <f>(AP164/AQ164)*100</f>
        <v>#DIV/0!</v>
      </c>
      <c r="AQ165" s="115"/>
      <c r="AR165" s="115"/>
      <c r="AS165" s="115" t="e">
        <f>(AS164/AT164)*100</f>
        <v>#DIV/0!</v>
      </c>
      <c r="AT165" s="115"/>
      <c r="AU165" s="115"/>
    </row>
    <row r="166" spans="2:47" ht="18" customHeight="1" x14ac:dyDescent="0.25">
      <c r="B166" s="202"/>
      <c r="C166" s="109">
        <v>80</v>
      </c>
      <c r="D166" s="96" t="s">
        <v>320</v>
      </c>
      <c r="E166" s="197" t="s">
        <v>222</v>
      </c>
      <c r="F166" s="199" t="s">
        <v>402</v>
      </c>
      <c r="G166" s="79">
        <v>0.85</v>
      </c>
      <c r="H166" s="183" t="s">
        <v>28</v>
      </c>
      <c r="I166" s="16">
        <v>4</v>
      </c>
      <c r="J166" s="154">
        <v>2</v>
      </c>
      <c r="K166" s="155"/>
      <c r="L166" s="16">
        <v>5</v>
      </c>
      <c r="M166" s="154">
        <v>4</v>
      </c>
      <c r="N166" s="155"/>
      <c r="O166" s="16"/>
      <c r="P166" s="154"/>
      <c r="Q166" s="155"/>
      <c r="R166" s="16"/>
      <c r="S166" s="154"/>
      <c r="T166" s="155"/>
      <c r="U166" s="16"/>
      <c r="V166" s="154"/>
      <c r="W166" s="155"/>
      <c r="X166" s="16"/>
      <c r="Y166" s="154"/>
      <c r="Z166" s="155"/>
      <c r="AA166" s="16"/>
      <c r="AB166" s="154"/>
      <c r="AC166" s="155"/>
      <c r="AD166" s="16"/>
      <c r="AE166" s="154"/>
      <c r="AF166" s="155"/>
      <c r="AG166" s="16"/>
      <c r="AH166" s="154"/>
      <c r="AI166" s="155"/>
      <c r="AJ166" s="16"/>
      <c r="AK166" s="154"/>
      <c r="AL166" s="155"/>
      <c r="AM166" s="16"/>
      <c r="AN166" s="154"/>
      <c r="AO166" s="155"/>
      <c r="AP166" s="16"/>
      <c r="AQ166" s="154"/>
      <c r="AR166" s="155"/>
      <c r="AS166" s="16"/>
      <c r="AT166" s="154"/>
      <c r="AU166" s="155"/>
    </row>
    <row r="167" spans="2:47" ht="18" customHeight="1" thickBot="1" x14ac:dyDescent="0.3">
      <c r="B167" s="203"/>
      <c r="C167" s="109"/>
      <c r="D167" s="96"/>
      <c r="E167" s="198"/>
      <c r="F167" s="200"/>
      <c r="G167" s="77"/>
      <c r="H167" s="183"/>
      <c r="I167" s="115">
        <f>(I166/J166)*100</f>
        <v>200</v>
      </c>
      <c r="J167" s="115"/>
      <c r="K167" s="115"/>
      <c r="L167" s="115">
        <f>(L166/M166)*100</f>
        <v>125</v>
      </c>
      <c r="M167" s="115"/>
      <c r="N167" s="115"/>
      <c r="O167" s="115" t="e">
        <f>(O166/P166)*100</f>
        <v>#DIV/0!</v>
      </c>
      <c r="P167" s="115"/>
      <c r="Q167" s="115"/>
      <c r="R167" s="115" t="e">
        <f>(R166/S166)*100</f>
        <v>#DIV/0!</v>
      </c>
      <c r="S167" s="115"/>
      <c r="T167" s="115"/>
      <c r="U167" s="115" t="e">
        <f>(U166/V166)*100</f>
        <v>#DIV/0!</v>
      </c>
      <c r="V167" s="115"/>
      <c r="W167" s="115"/>
      <c r="X167" s="115" t="e">
        <f>(X166/Y166)*100</f>
        <v>#DIV/0!</v>
      </c>
      <c r="Y167" s="115"/>
      <c r="Z167" s="115"/>
      <c r="AA167" s="115" t="e">
        <f>(AA166/AB166)*100</f>
        <v>#DIV/0!</v>
      </c>
      <c r="AB167" s="115"/>
      <c r="AC167" s="115"/>
      <c r="AD167" s="115" t="e">
        <f>(AD166/AE166)*100</f>
        <v>#DIV/0!</v>
      </c>
      <c r="AE167" s="115"/>
      <c r="AF167" s="115"/>
      <c r="AG167" s="115" t="e">
        <f>(AG166/AH166)*100</f>
        <v>#DIV/0!</v>
      </c>
      <c r="AH167" s="115"/>
      <c r="AI167" s="115"/>
      <c r="AJ167" s="115" t="e">
        <f>(AJ166/AK166)*100</f>
        <v>#DIV/0!</v>
      </c>
      <c r="AK167" s="115"/>
      <c r="AL167" s="115"/>
      <c r="AM167" s="115" t="e">
        <f>(AM166/AN166)*100</f>
        <v>#DIV/0!</v>
      </c>
      <c r="AN167" s="115"/>
      <c r="AO167" s="115"/>
      <c r="AP167" s="115" t="e">
        <f>(AP166/AQ166)*100</f>
        <v>#DIV/0!</v>
      </c>
      <c r="AQ167" s="115"/>
      <c r="AR167" s="115"/>
      <c r="AS167" s="115" t="e">
        <f>(AS166/AT166)*100</f>
        <v>#DIV/0!</v>
      </c>
      <c r="AT167" s="115"/>
      <c r="AU167" s="115"/>
    </row>
    <row r="168" spans="2:47" ht="18" customHeight="1" x14ac:dyDescent="0.25">
      <c r="B168" s="80" t="s">
        <v>223</v>
      </c>
      <c r="C168" s="109">
        <v>81</v>
      </c>
      <c r="D168" s="97" t="s">
        <v>410</v>
      </c>
      <c r="E168" s="103" t="s">
        <v>225</v>
      </c>
      <c r="F168" s="194" t="s">
        <v>403</v>
      </c>
      <c r="G168" s="79">
        <v>0.8</v>
      </c>
      <c r="H168" s="183" t="s">
        <v>38</v>
      </c>
      <c r="I168" s="16">
        <v>0</v>
      </c>
      <c r="J168" s="154">
        <v>0</v>
      </c>
      <c r="K168" s="155"/>
      <c r="L168" s="16">
        <v>0</v>
      </c>
      <c r="M168" s="154">
        <v>0</v>
      </c>
      <c r="N168" s="155"/>
      <c r="O168" s="16"/>
      <c r="P168" s="154"/>
      <c r="Q168" s="155"/>
      <c r="R168" s="16"/>
      <c r="S168" s="154"/>
      <c r="T168" s="155"/>
      <c r="U168" s="16"/>
      <c r="V168" s="154"/>
      <c r="W168" s="155"/>
      <c r="X168" s="16"/>
      <c r="Y168" s="154"/>
      <c r="Z168" s="155"/>
      <c r="AA168" s="16"/>
      <c r="AB168" s="154"/>
      <c r="AC168" s="155"/>
      <c r="AD168" s="16"/>
      <c r="AE168" s="154"/>
      <c r="AF168" s="155"/>
      <c r="AG168" s="16"/>
      <c r="AH168" s="154"/>
      <c r="AI168" s="155"/>
      <c r="AJ168" s="16"/>
      <c r="AK168" s="154"/>
      <c r="AL168" s="155"/>
      <c r="AM168" s="16"/>
      <c r="AN168" s="154"/>
      <c r="AO168" s="155"/>
      <c r="AP168" s="16"/>
      <c r="AQ168" s="154"/>
      <c r="AR168" s="155"/>
      <c r="AS168" s="16"/>
      <c r="AT168" s="154"/>
      <c r="AU168" s="155"/>
    </row>
    <row r="169" spans="2:47" ht="18" customHeight="1" x14ac:dyDescent="0.25">
      <c r="B169" s="80"/>
      <c r="C169" s="109"/>
      <c r="D169" s="97"/>
      <c r="E169" s="103"/>
      <c r="F169" s="82"/>
      <c r="G169" s="77"/>
      <c r="H169" s="183"/>
      <c r="I169" s="115" t="e">
        <f>(I168/J168)*100</f>
        <v>#DIV/0!</v>
      </c>
      <c r="J169" s="115"/>
      <c r="K169" s="115"/>
      <c r="L169" s="115" t="e">
        <f>(L168/M168)*100</f>
        <v>#DIV/0!</v>
      </c>
      <c r="M169" s="115"/>
      <c r="N169" s="115"/>
      <c r="O169" s="115" t="e">
        <f>(O168/P168)*100</f>
        <v>#DIV/0!</v>
      </c>
      <c r="P169" s="115"/>
      <c r="Q169" s="115"/>
      <c r="R169" s="115" t="e">
        <f>(R168/S168)*100</f>
        <v>#DIV/0!</v>
      </c>
      <c r="S169" s="115"/>
      <c r="T169" s="115"/>
      <c r="U169" s="115" t="e">
        <f>(U168/V168)*100</f>
        <v>#DIV/0!</v>
      </c>
      <c r="V169" s="115"/>
      <c r="W169" s="115"/>
      <c r="X169" s="115" t="e">
        <f>(X168/Y168)*100</f>
        <v>#DIV/0!</v>
      </c>
      <c r="Y169" s="115"/>
      <c r="Z169" s="115"/>
      <c r="AA169" s="115" t="e">
        <f>(AA168/AB168)*100</f>
        <v>#DIV/0!</v>
      </c>
      <c r="AB169" s="115"/>
      <c r="AC169" s="115"/>
      <c r="AD169" s="115" t="e">
        <f>(AD168/AE168)*100</f>
        <v>#DIV/0!</v>
      </c>
      <c r="AE169" s="115"/>
      <c r="AF169" s="115"/>
      <c r="AG169" s="115" t="e">
        <f>(AG168/AH168)*100</f>
        <v>#DIV/0!</v>
      </c>
      <c r="AH169" s="115"/>
      <c r="AI169" s="115"/>
      <c r="AJ169" s="115" t="e">
        <f>(AJ168/AK168)*100</f>
        <v>#DIV/0!</v>
      </c>
      <c r="AK169" s="115"/>
      <c r="AL169" s="115"/>
      <c r="AM169" s="115" t="e">
        <f>(AM168/AN168)*100</f>
        <v>#DIV/0!</v>
      </c>
      <c r="AN169" s="115"/>
      <c r="AO169" s="115"/>
      <c r="AP169" s="115" t="e">
        <f>(AP168/AQ168)*100</f>
        <v>#DIV/0!</v>
      </c>
      <c r="AQ169" s="115"/>
      <c r="AR169" s="115"/>
      <c r="AS169" s="115" t="e">
        <f>(AS168/AT168)*100</f>
        <v>#DIV/0!</v>
      </c>
      <c r="AT169" s="115"/>
      <c r="AU169" s="115"/>
    </row>
    <row r="170" spans="2:47" ht="18" customHeight="1" x14ac:dyDescent="0.25">
      <c r="B170" s="80"/>
      <c r="C170" s="109">
        <v>82</v>
      </c>
      <c r="D170" s="96" t="s">
        <v>411</v>
      </c>
      <c r="E170" s="181" t="s">
        <v>278</v>
      </c>
      <c r="F170" s="82" t="s">
        <v>404</v>
      </c>
      <c r="G170" s="79">
        <v>0.8</v>
      </c>
      <c r="H170" s="183" t="s">
        <v>38</v>
      </c>
      <c r="I170" s="16">
        <v>1</v>
      </c>
      <c r="J170" s="154">
        <v>1</v>
      </c>
      <c r="K170" s="155"/>
      <c r="L170" s="16">
        <v>0</v>
      </c>
      <c r="M170" s="154">
        <v>0</v>
      </c>
      <c r="N170" s="155"/>
      <c r="O170" s="16"/>
      <c r="P170" s="154"/>
      <c r="Q170" s="155"/>
      <c r="R170" s="16"/>
      <c r="S170" s="154"/>
      <c r="T170" s="155"/>
      <c r="U170" s="16"/>
      <c r="V170" s="154"/>
      <c r="W170" s="155"/>
      <c r="X170" s="16"/>
      <c r="Y170" s="154"/>
      <c r="Z170" s="155"/>
      <c r="AA170" s="16"/>
      <c r="AB170" s="154"/>
      <c r="AC170" s="155"/>
      <c r="AD170" s="16"/>
      <c r="AE170" s="154"/>
      <c r="AF170" s="155"/>
      <c r="AG170" s="16"/>
      <c r="AH170" s="154"/>
      <c r="AI170" s="155"/>
      <c r="AJ170" s="16"/>
      <c r="AK170" s="154"/>
      <c r="AL170" s="155"/>
      <c r="AM170" s="16"/>
      <c r="AN170" s="154"/>
      <c r="AO170" s="155"/>
      <c r="AP170" s="16"/>
      <c r="AQ170" s="154"/>
      <c r="AR170" s="155"/>
      <c r="AS170" s="16"/>
      <c r="AT170" s="154"/>
      <c r="AU170" s="155"/>
    </row>
    <row r="171" spans="2:47" ht="18" customHeight="1" x14ac:dyDescent="0.25">
      <c r="B171" s="80"/>
      <c r="C171" s="109"/>
      <c r="D171" s="96"/>
      <c r="E171" s="181"/>
      <c r="F171" s="82"/>
      <c r="G171" s="77"/>
      <c r="H171" s="183"/>
      <c r="I171" s="115">
        <f>(I170/J170)*100</f>
        <v>100</v>
      </c>
      <c r="J171" s="115"/>
      <c r="K171" s="115"/>
      <c r="L171" s="115" t="e">
        <f>(L170/M170)*100</f>
        <v>#DIV/0!</v>
      </c>
      <c r="M171" s="115"/>
      <c r="N171" s="115"/>
      <c r="O171" s="115" t="e">
        <f>(O170/P170)*100</f>
        <v>#DIV/0!</v>
      </c>
      <c r="P171" s="115"/>
      <c r="Q171" s="115"/>
      <c r="R171" s="115" t="e">
        <f>(R170/S170)*100</f>
        <v>#DIV/0!</v>
      </c>
      <c r="S171" s="115"/>
      <c r="T171" s="115"/>
      <c r="U171" s="115" t="e">
        <f>(U170/V170)*100</f>
        <v>#DIV/0!</v>
      </c>
      <c r="V171" s="115"/>
      <c r="W171" s="115"/>
      <c r="X171" s="115" t="e">
        <f>(X170/Y170)*100</f>
        <v>#DIV/0!</v>
      </c>
      <c r="Y171" s="115"/>
      <c r="Z171" s="115"/>
      <c r="AA171" s="115" t="e">
        <f>(AA170/AB170)*100</f>
        <v>#DIV/0!</v>
      </c>
      <c r="AB171" s="115"/>
      <c r="AC171" s="115"/>
      <c r="AD171" s="115" t="e">
        <f>(AD170/AE170)*100</f>
        <v>#DIV/0!</v>
      </c>
      <c r="AE171" s="115"/>
      <c r="AF171" s="115"/>
      <c r="AG171" s="115" t="e">
        <f>(AG170/AH170)*100</f>
        <v>#DIV/0!</v>
      </c>
      <c r="AH171" s="115"/>
      <c r="AI171" s="115"/>
      <c r="AJ171" s="115" t="e">
        <f>(AJ170/AK170)*100</f>
        <v>#DIV/0!</v>
      </c>
      <c r="AK171" s="115"/>
      <c r="AL171" s="115"/>
      <c r="AM171" s="115" t="e">
        <f>(AM170/AN170)*100</f>
        <v>#DIV/0!</v>
      </c>
      <c r="AN171" s="115"/>
      <c r="AO171" s="115"/>
      <c r="AP171" s="115" t="e">
        <f>(AP170/AQ170)*100</f>
        <v>#DIV/0!</v>
      </c>
      <c r="AQ171" s="115"/>
      <c r="AR171" s="115"/>
      <c r="AS171" s="115" t="e">
        <f>(AS170/AT170)*100</f>
        <v>#DIV/0!</v>
      </c>
      <c r="AT171" s="115"/>
      <c r="AU171" s="115"/>
    </row>
    <row r="172" spans="2:47" ht="18" customHeight="1" x14ac:dyDescent="0.25">
      <c r="B172" s="80"/>
      <c r="C172" s="109">
        <v>83</v>
      </c>
      <c r="D172" s="96" t="s">
        <v>423</v>
      </c>
      <c r="E172" s="181" t="s">
        <v>229</v>
      </c>
      <c r="F172" s="82" t="s">
        <v>405</v>
      </c>
      <c r="G172" s="79">
        <v>0.8</v>
      </c>
      <c r="H172" s="183" t="s">
        <v>38</v>
      </c>
      <c r="I172" s="16">
        <v>0</v>
      </c>
      <c r="J172" s="154">
        <v>0</v>
      </c>
      <c r="K172" s="155"/>
      <c r="L172" s="16">
        <v>6</v>
      </c>
      <c r="M172" s="154">
        <v>6</v>
      </c>
      <c r="N172" s="155"/>
      <c r="O172" s="16"/>
      <c r="P172" s="154"/>
      <c r="Q172" s="155"/>
      <c r="R172" s="16"/>
      <c r="S172" s="154"/>
      <c r="T172" s="155"/>
      <c r="U172" s="16"/>
      <c r="V172" s="154"/>
      <c r="W172" s="155"/>
      <c r="X172" s="16"/>
      <c r="Y172" s="154"/>
      <c r="Z172" s="155"/>
      <c r="AA172" s="16"/>
      <c r="AB172" s="154"/>
      <c r="AC172" s="155"/>
      <c r="AD172" s="16"/>
      <c r="AE172" s="154"/>
      <c r="AF172" s="155"/>
      <c r="AG172" s="16"/>
      <c r="AH172" s="154"/>
      <c r="AI172" s="155"/>
      <c r="AJ172" s="16"/>
      <c r="AK172" s="154"/>
      <c r="AL172" s="155"/>
      <c r="AM172" s="16"/>
      <c r="AN172" s="154"/>
      <c r="AO172" s="155"/>
      <c r="AP172" s="16"/>
      <c r="AQ172" s="154"/>
      <c r="AR172" s="155"/>
      <c r="AS172" s="16"/>
      <c r="AT172" s="154"/>
      <c r="AU172" s="155"/>
    </row>
    <row r="173" spans="2:47" ht="18" customHeight="1" thickBot="1" x14ac:dyDescent="0.3">
      <c r="B173" s="80"/>
      <c r="C173" s="109"/>
      <c r="D173" s="96"/>
      <c r="E173" s="181"/>
      <c r="F173" s="182"/>
      <c r="G173" s="77"/>
      <c r="H173" s="183"/>
      <c r="I173" s="115" t="e">
        <f>(I172/J172)*100</f>
        <v>#DIV/0!</v>
      </c>
      <c r="J173" s="115"/>
      <c r="K173" s="115"/>
      <c r="L173" s="115">
        <f>(L172/M172)*100</f>
        <v>100</v>
      </c>
      <c r="M173" s="115"/>
      <c r="N173" s="115"/>
      <c r="O173" s="115" t="e">
        <f>(O172/P172)*100</f>
        <v>#DIV/0!</v>
      </c>
      <c r="P173" s="115"/>
      <c r="Q173" s="115"/>
      <c r="R173" s="115" t="e">
        <f>(R172/S172)*100</f>
        <v>#DIV/0!</v>
      </c>
      <c r="S173" s="115"/>
      <c r="T173" s="115"/>
      <c r="U173" s="115" t="e">
        <f>(U172/V172)*100</f>
        <v>#DIV/0!</v>
      </c>
      <c r="V173" s="115"/>
      <c r="W173" s="115"/>
      <c r="X173" s="115" t="e">
        <f>(X172/Y172)*100</f>
        <v>#DIV/0!</v>
      </c>
      <c r="Y173" s="115"/>
      <c r="Z173" s="115"/>
      <c r="AA173" s="115" t="e">
        <f>(AA172/AB172)*100</f>
        <v>#DIV/0!</v>
      </c>
      <c r="AB173" s="115"/>
      <c r="AC173" s="115"/>
      <c r="AD173" s="115" t="e">
        <f>(AD172/AE172)*100</f>
        <v>#DIV/0!</v>
      </c>
      <c r="AE173" s="115"/>
      <c r="AF173" s="115"/>
      <c r="AG173" s="115" t="e">
        <f>(AG172/AH172)*100</f>
        <v>#DIV/0!</v>
      </c>
      <c r="AH173" s="115"/>
      <c r="AI173" s="115"/>
      <c r="AJ173" s="115" t="e">
        <f>(AJ172/AK172)*100</f>
        <v>#DIV/0!</v>
      </c>
      <c r="AK173" s="115"/>
      <c r="AL173" s="115"/>
      <c r="AM173" s="115" t="e">
        <f>(AM172/AN172)*100</f>
        <v>#DIV/0!</v>
      </c>
      <c r="AN173" s="115"/>
      <c r="AO173" s="115"/>
      <c r="AP173" s="115" t="e">
        <f>(AP172/AQ172)*100</f>
        <v>#DIV/0!</v>
      </c>
      <c r="AQ173" s="115"/>
      <c r="AR173" s="115"/>
      <c r="AS173" s="115" t="e">
        <f>(AS172/AT172)*100</f>
        <v>#DIV/0!</v>
      </c>
      <c r="AT173" s="115"/>
      <c r="AU173" s="115"/>
    </row>
    <row r="174" spans="2:47" ht="18" customHeight="1" x14ac:dyDescent="0.25">
      <c r="B174" s="80"/>
      <c r="C174" s="184">
        <v>84</v>
      </c>
      <c r="D174" s="192" t="s">
        <v>413</v>
      </c>
      <c r="E174" s="192" t="s">
        <v>414</v>
      </c>
      <c r="F174" s="194" t="s">
        <v>406</v>
      </c>
      <c r="G174" s="188" t="s">
        <v>287</v>
      </c>
      <c r="H174" s="196">
        <v>4</v>
      </c>
      <c r="I174" s="169">
        <v>0</v>
      </c>
      <c r="J174" s="170"/>
      <c r="K174" s="171"/>
      <c r="L174" s="169">
        <v>0</v>
      </c>
      <c r="M174" s="170"/>
      <c r="N174" s="171"/>
      <c r="O174" s="169"/>
      <c r="P174" s="170"/>
      <c r="Q174" s="171"/>
      <c r="R174" s="169"/>
      <c r="S174" s="170"/>
      <c r="T174" s="171"/>
      <c r="U174" s="169"/>
      <c r="V174" s="170"/>
      <c r="W174" s="171"/>
      <c r="X174" s="169"/>
      <c r="Y174" s="170"/>
      <c r="Z174" s="171"/>
      <c r="AA174" s="169"/>
      <c r="AB174" s="170"/>
      <c r="AC174" s="171"/>
      <c r="AD174" s="169"/>
      <c r="AE174" s="170"/>
      <c r="AF174" s="171"/>
      <c r="AG174" s="169"/>
      <c r="AH174" s="170"/>
      <c r="AI174" s="171"/>
      <c r="AJ174" s="169"/>
      <c r="AK174" s="170"/>
      <c r="AL174" s="171"/>
      <c r="AM174" s="169"/>
      <c r="AN174" s="170"/>
      <c r="AO174" s="171"/>
      <c r="AP174" s="169"/>
      <c r="AQ174" s="170"/>
      <c r="AR174" s="171"/>
      <c r="AS174" s="169"/>
      <c r="AT174" s="170"/>
      <c r="AU174" s="171"/>
    </row>
    <row r="175" spans="2:47" ht="18" customHeight="1" x14ac:dyDescent="0.25">
      <c r="B175" s="80"/>
      <c r="C175" s="185"/>
      <c r="D175" s="193"/>
      <c r="E175" s="193"/>
      <c r="F175" s="195"/>
      <c r="G175" s="189"/>
      <c r="H175" s="196"/>
      <c r="I175" s="172"/>
      <c r="J175" s="173"/>
      <c r="K175" s="174"/>
      <c r="L175" s="172"/>
      <c r="M175" s="173"/>
      <c r="N175" s="174"/>
      <c r="O175" s="172"/>
      <c r="P175" s="173"/>
      <c r="Q175" s="174"/>
      <c r="R175" s="172"/>
      <c r="S175" s="173"/>
      <c r="T175" s="174"/>
      <c r="U175" s="172"/>
      <c r="V175" s="173"/>
      <c r="W175" s="174"/>
      <c r="X175" s="172"/>
      <c r="Y175" s="173"/>
      <c r="Z175" s="174"/>
      <c r="AA175" s="172"/>
      <c r="AB175" s="173"/>
      <c r="AC175" s="174"/>
      <c r="AD175" s="172"/>
      <c r="AE175" s="173"/>
      <c r="AF175" s="174"/>
      <c r="AG175" s="172"/>
      <c r="AH175" s="173"/>
      <c r="AI175" s="174"/>
      <c r="AJ175" s="172"/>
      <c r="AK175" s="173"/>
      <c r="AL175" s="174"/>
      <c r="AM175" s="172"/>
      <c r="AN175" s="173"/>
      <c r="AO175" s="174"/>
      <c r="AP175" s="172"/>
      <c r="AQ175" s="173"/>
      <c r="AR175" s="174"/>
      <c r="AS175" s="172"/>
      <c r="AT175" s="173"/>
      <c r="AU175" s="174"/>
    </row>
    <row r="176" spans="2:47" ht="18" customHeight="1" x14ac:dyDescent="0.25">
      <c r="B176" s="80"/>
      <c r="C176" s="184">
        <v>85</v>
      </c>
      <c r="D176" s="186" t="s">
        <v>417</v>
      </c>
      <c r="E176" s="186" t="s">
        <v>418</v>
      </c>
      <c r="F176" s="195"/>
      <c r="G176" s="188" t="s">
        <v>412</v>
      </c>
      <c r="H176" s="190" t="s">
        <v>38</v>
      </c>
      <c r="I176" s="169">
        <v>0</v>
      </c>
      <c r="J176" s="170"/>
      <c r="K176" s="171"/>
      <c r="L176" s="169">
        <v>0</v>
      </c>
      <c r="M176" s="170"/>
      <c r="N176" s="171"/>
      <c r="O176" s="169"/>
      <c r="P176" s="170"/>
      <c r="Q176" s="171"/>
      <c r="R176" s="169"/>
      <c r="S176" s="170"/>
      <c r="T176" s="171"/>
      <c r="U176" s="169"/>
      <c r="V176" s="170"/>
      <c r="W176" s="171"/>
      <c r="X176" s="169"/>
      <c r="Y176" s="170"/>
      <c r="Z176" s="171"/>
      <c r="AA176" s="169"/>
      <c r="AB176" s="170"/>
      <c r="AC176" s="171"/>
      <c r="AD176" s="169"/>
      <c r="AE176" s="170"/>
      <c r="AF176" s="171"/>
      <c r="AG176" s="169"/>
      <c r="AH176" s="170"/>
      <c r="AI176" s="171"/>
      <c r="AJ176" s="169"/>
      <c r="AK176" s="170"/>
      <c r="AL176" s="171"/>
      <c r="AM176" s="169"/>
      <c r="AN176" s="170"/>
      <c r="AO176" s="171"/>
      <c r="AP176" s="169"/>
      <c r="AQ176" s="170"/>
      <c r="AR176" s="171"/>
      <c r="AS176" s="169"/>
      <c r="AT176" s="170"/>
      <c r="AU176" s="171"/>
    </row>
    <row r="177" spans="2:47" ht="18" customHeight="1" thickBot="1" x14ac:dyDescent="0.3">
      <c r="B177" s="80"/>
      <c r="C177" s="185"/>
      <c r="D177" s="187"/>
      <c r="E177" s="187"/>
      <c r="F177" s="182"/>
      <c r="G177" s="189"/>
      <c r="H177" s="191"/>
      <c r="I177" s="172"/>
      <c r="J177" s="173"/>
      <c r="K177" s="174"/>
      <c r="L177" s="172"/>
      <c r="M177" s="173"/>
      <c r="N177" s="174"/>
      <c r="O177" s="172"/>
      <c r="P177" s="173"/>
      <c r="Q177" s="174"/>
      <c r="R177" s="172"/>
      <c r="S177" s="173"/>
      <c r="T177" s="174"/>
      <c r="U177" s="172"/>
      <c r="V177" s="173"/>
      <c r="W177" s="174"/>
      <c r="X177" s="172"/>
      <c r="Y177" s="173"/>
      <c r="Z177" s="174"/>
      <c r="AA177" s="172"/>
      <c r="AB177" s="173"/>
      <c r="AC177" s="174"/>
      <c r="AD177" s="172"/>
      <c r="AE177" s="173"/>
      <c r="AF177" s="174"/>
      <c r="AG177" s="172"/>
      <c r="AH177" s="173"/>
      <c r="AI177" s="174"/>
      <c r="AJ177" s="172"/>
      <c r="AK177" s="173"/>
      <c r="AL177" s="174"/>
      <c r="AM177" s="172"/>
      <c r="AN177" s="173"/>
      <c r="AO177" s="174"/>
      <c r="AP177" s="172"/>
      <c r="AQ177" s="173"/>
      <c r="AR177" s="174"/>
      <c r="AS177" s="172"/>
      <c r="AT177" s="173"/>
      <c r="AU177" s="174"/>
    </row>
    <row r="178" spans="2:47" ht="18" customHeight="1" x14ac:dyDescent="0.25">
      <c r="B178" s="62" t="s">
        <v>257</v>
      </c>
      <c r="C178" s="176">
        <v>86</v>
      </c>
      <c r="D178" s="108" t="s">
        <v>428</v>
      </c>
      <c r="E178" s="108" t="s">
        <v>425</v>
      </c>
      <c r="F178" s="177" t="s">
        <v>407</v>
      </c>
      <c r="G178" s="179">
        <v>0.85</v>
      </c>
      <c r="H178" s="175" t="s">
        <v>38</v>
      </c>
      <c r="I178" s="16">
        <v>816</v>
      </c>
      <c r="J178" s="154">
        <v>895</v>
      </c>
      <c r="K178" s="155"/>
      <c r="L178" s="16">
        <v>850</v>
      </c>
      <c r="M178" s="154">
        <v>910</v>
      </c>
      <c r="N178" s="155"/>
      <c r="O178" s="16"/>
      <c r="P178" s="154"/>
      <c r="Q178" s="155"/>
      <c r="R178" s="16"/>
      <c r="S178" s="154"/>
      <c r="T178" s="155"/>
      <c r="U178" s="16"/>
      <c r="V178" s="154"/>
      <c r="W178" s="155"/>
      <c r="X178" s="16"/>
      <c r="Y178" s="154"/>
      <c r="Z178" s="155"/>
      <c r="AA178" s="16"/>
      <c r="AB178" s="154"/>
      <c r="AC178" s="155"/>
      <c r="AD178" s="16"/>
      <c r="AE178" s="154"/>
      <c r="AF178" s="155"/>
      <c r="AG178" s="16"/>
      <c r="AH178" s="154"/>
      <c r="AI178" s="155"/>
      <c r="AJ178" s="16"/>
      <c r="AK178" s="154"/>
      <c r="AL178" s="155"/>
      <c r="AM178" s="16"/>
      <c r="AN178" s="154"/>
      <c r="AO178" s="155"/>
      <c r="AP178" s="16"/>
      <c r="AQ178" s="154"/>
      <c r="AR178" s="155"/>
      <c r="AS178" s="16"/>
      <c r="AT178" s="154"/>
      <c r="AU178" s="155"/>
    </row>
    <row r="179" spans="2:47" ht="18" customHeight="1" x14ac:dyDescent="0.25">
      <c r="B179" s="62"/>
      <c r="C179" s="176"/>
      <c r="D179" s="108"/>
      <c r="E179" s="108"/>
      <c r="F179" s="178"/>
      <c r="G179" s="180"/>
      <c r="H179" s="175"/>
      <c r="I179" s="115">
        <f>(I178/J178)*100</f>
        <v>91.173184357541899</v>
      </c>
      <c r="J179" s="115"/>
      <c r="K179" s="115"/>
      <c r="L179" s="115">
        <f>(L178/M178)*100</f>
        <v>93.406593406593402</v>
      </c>
      <c r="M179" s="115"/>
      <c r="N179" s="115"/>
      <c r="O179" s="115" t="e">
        <f>(O178/P178)*100</f>
        <v>#DIV/0!</v>
      </c>
      <c r="P179" s="115"/>
      <c r="Q179" s="115"/>
      <c r="R179" s="115" t="e">
        <f>(R178/S178)*100</f>
        <v>#DIV/0!</v>
      </c>
      <c r="S179" s="115"/>
      <c r="T179" s="115"/>
      <c r="U179" s="115" t="e">
        <f>(U178/V178)*100</f>
        <v>#DIV/0!</v>
      </c>
      <c r="V179" s="115"/>
      <c r="W179" s="115"/>
      <c r="X179" s="115" t="e">
        <f>(X178/Y178)*100</f>
        <v>#DIV/0!</v>
      </c>
      <c r="Y179" s="115"/>
      <c r="Z179" s="115"/>
      <c r="AA179" s="115" t="e">
        <f>(AA178/AB178)*100</f>
        <v>#DIV/0!</v>
      </c>
      <c r="AB179" s="115"/>
      <c r="AC179" s="115"/>
      <c r="AD179" s="115" t="e">
        <f>(AD178/AE178)*100</f>
        <v>#DIV/0!</v>
      </c>
      <c r="AE179" s="115"/>
      <c r="AF179" s="115"/>
      <c r="AG179" s="115" t="e">
        <f>(AG178/AH178)*100</f>
        <v>#DIV/0!</v>
      </c>
      <c r="AH179" s="115"/>
      <c r="AI179" s="115"/>
      <c r="AJ179" s="115" t="e">
        <f>(AJ178/AK178)*100</f>
        <v>#DIV/0!</v>
      </c>
      <c r="AK179" s="115"/>
      <c r="AL179" s="115"/>
      <c r="AM179" s="115" t="e">
        <f>(AM178/AN178)*100</f>
        <v>#DIV/0!</v>
      </c>
      <c r="AN179" s="115"/>
      <c r="AO179" s="115"/>
      <c r="AP179" s="115" t="e">
        <f>(AP178/AQ178)*100</f>
        <v>#DIV/0!</v>
      </c>
      <c r="AQ179" s="115"/>
      <c r="AR179" s="115"/>
      <c r="AS179" s="115" t="e">
        <f>(AS178/AT178)*100</f>
        <v>#DIV/0!</v>
      </c>
      <c r="AT179" s="115"/>
      <c r="AU179" s="115"/>
    </row>
    <row r="180" spans="2:47" ht="18" customHeight="1" x14ac:dyDescent="0.25">
      <c r="B180" s="62"/>
      <c r="C180" s="109">
        <v>87</v>
      </c>
      <c r="D180" s="157" t="s">
        <v>429</v>
      </c>
      <c r="E180" s="158" t="s">
        <v>426</v>
      </c>
      <c r="F180" s="160" t="s">
        <v>408</v>
      </c>
      <c r="G180" s="162">
        <v>0.85</v>
      </c>
      <c r="H180" s="156" t="s">
        <v>38</v>
      </c>
      <c r="I180" s="16">
        <v>2343</v>
      </c>
      <c r="J180" s="154">
        <v>2260</v>
      </c>
      <c r="K180" s="155"/>
      <c r="L180" s="16">
        <v>2388</v>
      </c>
      <c r="M180" s="154">
        <v>3300</v>
      </c>
      <c r="N180" s="155"/>
      <c r="O180" s="16"/>
      <c r="P180" s="154"/>
      <c r="Q180" s="155"/>
      <c r="R180" s="16"/>
      <c r="S180" s="154"/>
      <c r="T180" s="155"/>
      <c r="U180" s="16"/>
      <c r="V180" s="154"/>
      <c r="W180" s="155"/>
      <c r="X180" s="16"/>
      <c r="Y180" s="154"/>
      <c r="Z180" s="155"/>
      <c r="AA180" s="16"/>
      <c r="AB180" s="154"/>
      <c r="AC180" s="155"/>
      <c r="AD180" s="16"/>
      <c r="AE180" s="154"/>
      <c r="AF180" s="155"/>
      <c r="AG180" s="16"/>
      <c r="AH180" s="154"/>
      <c r="AI180" s="155"/>
      <c r="AJ180" s="16"/>
      <c r="AK180" s="154"/>
      <c r="AL180" s="155"/>
      <c r="AM180" s="16"/>
      <c r="AN180" s="154"/>
      <c r="AO180" s="155"/>
      <c r="AP180" s="16"/>
      <c r="AQ180" s="154"/>
      <c r="AR180" s="155"/>
      <c r="AS180" s="16"/>
      <c r="AT180" s="154"/>
      <c r="AU180" s="155"/>
    </row>
    <row r="181" spans="2:47" ht="18" customHeight="1" x14ac:dyDescent="0.25">
      <c r="B181" s="62"/>
      <c r="C181" s="109"/>
      <c r="D181" s="157"/>
      <c r="E181" s="159"/>
      <c r="F181" s="161"/>
      <c r="G181" s="106"/>
      <c r="H181" s="156"/>
      <c r="I181" s="115">
        <f>(I180/J180)*100</f>
        <v>103.67256637168141</v>
      </c>
      <c r="J181" s="115"/>
      <c r="K181" s="115"/>
      <c r="L181" s="115">
        <f>(L180/M180)*100</f>
        <v>72.36363636363636</v>
      </c>
      <c r="M181" s="115"/>
      <c r="N181" s="115"/>
      <c r="O181" s="115" t="e">
        <f>(O180/P180)*100</f>
        <v>#DIV/0!</v>
      </c>
      <c r="P181" s="115"/>
      <c r="Q181" s="115"/>
      <c r="R181" s="115" t="e">
        <f>(R180/S180)*100</f>
        <v>#DIV/0!</v>
      </c>
      <c r="S181" s="115"/>
      <c r="T181" s="115"/>
      <c r="U181" s="115" t="e">
        <f>(U180/V180)*100</f>
        <v>#DIV/0!</v>
      </c>
      <c r="V181" s="115"/>
      <c r="W181" s="115"/>
      <c r="X181" s="115" t="e">
        <f>(X180/Y180)*100</f>
        <v>#DIV/0!</v>
      </c>
      <c r="Y181" s="115"/>
      <c r="Z181" s="115"/>
      <c r="AA181" s="115" t="e">
        <f>(AA180/AB180)*100</f>
        <v>#DIV/0!</v>
      </c>
      <c r="AB181" s="115"/>
      <c r="AC181" s="115"/>
      <c r="AD181" s="115" t="e">
        <f>(AD180/AE180)*100</f>
        <v>#DIV/0!</v>
      </c>
      <c r="AE181" s="115"/>
      <c r="AF181" s="115"/>
      <c r="AG181" s="115" t="e">
        <f>(AG180/AH180)*100</f>
        <v>#DIV/0!</v>
      </c>
      <c r="AH181" s="115"/>
      <c r="AI181" s="115"/>
      <c r="AJ181" s="115" t="e">
        <f>(AJ180/AK180)*100</f>
        <v>#DIV/0!</v>
      </c>
      <c r="AK181" s="115"/>
      <c r="AL181" s="115"/>
      <c r="AM181" s="115" t="e">
        <f>(AM180/AN180)*100</f>
        <v>#DIV/0!</v>
      </c>
      <c r="AN181" s="115"/>
      <c r="AO181" s="115"/>
      <c r="AP181" s="115" t="e">
        <f>(AP180/AQ180)*100</f>
        <v>#DIV/0!</v>
      </c>
      <c r="AQ181" s="115"/>
      <c r="AR181" s="115"/>
      <c r="AS181" s="115" t="e">
        <f>(AS180/AT180)*100</f>
        <v>#DIV/0!</v>
      </c>
      <c r="AT181" s="115"/>
      <c r="AU181" s="115"/>
    </row>
    <row r="182" spans="2:47" ht="18" customHeight="1" x14ac:dyDescent="0.25">
      <c r="B182" s="149" t="s">
        <v>436</v>
      </c>
      <c r="C182" s="152">
        <v>88</v>
      </c>
      <c r="D182" s="153" t="s">
        <v>430</v>
      </c>
      <c r="E182" s="153" t="s">
        <v>431</v>
      </c>
      <c r="F182" s="13"/>
      <c r="G182" s="148"/>
      <c r="H182" s="142" t="s">
        <v>38</v>
      </c>
      <c r="I182" s="16">
        <v>9</v>
      </c>
      <c r="J182" s="115">
        <v>4979</v>
      </c>
      <c r="K182" s="115"/>
      <c r="L182" s="16">
        <v>4</v>
      </c>
      <c r="M182" s="115">
        <v>5164</v>
      </c>
      <c r="N182" s="115"/>
      <c r="O182" s="16"/>
      <c r="P182" s="115"/>
      <c r="Q182" s="115"/>
      <c r="R182" s="16"/>
      <c r="S182" s="115"/>
      <c r="T182" s="115"/>
      <c r="U182" s="16"/>
      <c r="V182" s="115"/>
      <c r="W182" s="115"/>
      <c r="X182" s="16"/>
      <c r="Y182" s="115"/>
      <c r="Z182" s="115"/>
      <c r="AA182" s="16"/>
      <c r="AB182" s="115"/>
      <c r="AC182" s="115"/>
      <c r="AD182" s="16"/>
      <c r="AE182" s="115"/>
      <c r="AF182" s="115"/>
      <c r="AG182" s="16"/>
      <c r="AH182" s="115"/>
      <c r="AI182" s="115"/>
      <c r="AJ182" s="16"/>
      <c r="AK182" s="115"/>
      <c r="AL182" s="115"/>
      <c r="AM182" s="16"/>
      <c r="AN182" s="115"/>
      <c r="AO182" s="115"/>
      <c r="AP182" s="16"/>
      <c r="AQ182" s="115"/>
      <c r="AR182" s="115"/>
      <c r="AS182" s="16"/>
      <c r="AT182" s="115"/>
      <c r="AU182" s="115"/>
    </row>
    <row r="183" spans="2:47" ht="18" customHeight="1" x14ac:dyDescent="0.25">
      <c r="B183" s="150"/>
      <c r="C183" s="152"/>
      <c r="D183" s="153"/>
      <c r="E183" s="153"/>
      <c r="F183" s="13"/>
      <c r="G183" s="148"/>
      <c r="H183" s="142"/>
      <c r="I183" s="115">
        <f>(I182/J182)*100</f>
        <v>0.18075918859208676</v>
      </c>
      <c r="J183" s="115"/>
      <c r="K183" s="115"/>
      <c r="L183" s="115">
        <f>(L182/M182)*100</f>
        <v>7.7459333849728904E-2</v>
      </c>
      <c r="M183" s="115"/>
      <c r="N183" s="115"/>
      <c r="O183" s="115" t="e">
        <f>(O182/P182)*100</f>
        <v>#DIV/0!</v>
      </c>
      <c r="P183" s="115"/>
      <c r="Q183" s="115"/>
      <c r="R183" s="115" t="e">
        <f>(R182/S182)*100</f>
        <v>#DIV/0!</v>
      </c>
      <c r="S183" s="115"/>
      <c r="T183" s="115"/>
      <c r="U183" s="115" t="e">
        <f>(U182/V182)*100</f>
        <v>#DIV/0!</v>
      </c>
      <c r="V183" s="115"/>
      <c r="W183" s="115"/>
      <c r="X183" s="115" t="e">
        <f>(X182/Y182)*100</f>
        <v>#DIV/0!</v>
      </c>
      <c r="Y183" s="115"/>
      <c r="Z183" s="115"/>
      <c r="AA183" s="115" t="e">
        <f>(AA182/AB182)*100</f>
        <v>#DIV/0!</v>
      </c>
      <c r="AB183" s="115"/>
      <c r="AC183" s="115"/>
      <c r="AD183" s="115" t="e">
        <f>(AD182/AE182)*100</f>
        <v>#DIV/0!</v>
      </c>
      <c r="AE183" s="115"/>
      <c r="AF183" s="115"/>
      <c r="AG183" s="115" t="e">
        <f>(AG182/AH182)*100</f>
        <v>#DIV/0!</v>
      </c>
      <c r="AH183" s="115"/>
      <c r="AI183" s="115"/>
      <c r="AJ183" s="115" t="e">
        <f>(AJ182/AK182)*100</f>
        <v>#DIV/0!</v>
      </c>
      <c r="AK183" s="115"/>
      <c r="AL183" s="115"/>
      <c r="AM183" s="115" t="e">
        <f>(AM182/AN182)*100</f>
        <v>#DIV/0!</v>
      </c>
      <c r="AN183" s="115"/>
      <c r="AO183" s="115"/>
      <c r="AP183" s="115" t="e">
        <f>(AP182/AQ182)*100</f>
        <v>#DIV/0!</v>
      </c>
      <c r="AQ183" s="115"/>
      <c r="AR183" s="115"/>
      <c r="AS183" s="115" t="e">
        <f>(AS182/AT182)*100</f>
        <v>#DIV/0!</v>
      </c>
      <c r="AT183" s="115"/>
      <c r="AU183" s="115"/>
    </row>
    <row r="184" spans="2:47" ht="18" customHeight="1" x14ac:dyDescent="0.25">
      <c r="B184" s="150"/>
      <c r="C184" s="163">
        <v>89</v>
      </c>
      <c r="D184" s="165" t="s">
        <v>432</v>
      </c>
      <c r="E184" s="144" t="s">
        <v>433</v>
      </c>
      <c r="G184" s="167"/>
      <c r="H184" s="142" t="s">
        <v>38</v>
      </c>
      <c r="I184" s="16">
        <v>9</v>
      </c>
      <c r="J184" s="115">
        <v>9</v>
      </c>
      <c r="K184" s="115"/>
      <c r="L184" s="16">
        <v>1</v>
      </c>
      <c r="M184" s="115">
        <v>4</v>
      </c>
      <c r="N184" s="115"/>
      <c r="O184" s="16"/>
      <c r="P184" s="115"/>
      <c r="Q184" s="115"/>
      <c r="R184" s="16"/>
      <c r="S184" s="115"/>
      <c r="T184" s="115"/>
      <c r="U184" s="16"/>
      <c r="V184" s="115"/>
      <c r="W184" s="115"/>
      <c r="X184" s="16"/>
      <c r="Y184" s="115"/>
      <c r="Z184" s="115"/>
      <c r="AA184" s="16"/>
      <c r="AB184" s="115"/>
      <c r="AC184" s="115"/>
      <c r="AD184" s="16"/>
      <c r="AE184" s="115"/>
      <c r="AF184" s="115"/>
      <c r="AG184" s="16"/>
      <c r="AH184" s="115"/>
      <c r="AI184" s="115"/>
      <c r="AJ184" s="16"/>
      <c r="AK184" s="115"/>
      <c r="AL184" s="115"/>
      <c r="AM184" s="16"/>
      <c r="AN184" s="115"/>
      <c r="AO184" s="115"/>
      <c r="AP184" s="16"/>
      <c r="AQ184" s="115"/>
      <c r="AR184" s="115"/>
      <c r="AS184" s="16"/>
      <c r="AT184" s="115"/>
      <c r="AU184" s="115"/>
    </row>
    <row r="185" spans="2:47" ht="18" customHeight="1" x14ac:dyDescent="0.25">
      <c r="B185" s="150"/>
      <c r="C185" s="164"/>
      <c r="D185" s="166"/>
      <c r="E185" s="145"/>
      <c r="G185" s="168"/>
      <c r="H185" s="142"/>
      <c r="I185" s="115">
        <f>(I184/J184)*100</f>
        <v>100</v>
      </c>
      <c r="J185" s="115"/>
      <c r="K185" s="115"/>
      <c r="L185" s="115">
        <f>(L184/M184)*100</f>
        <v>25</v>
      </c>
      <c r="M185" s="115"/>
      <c r="N185" s="115"/>
      <c r="O185" s="115" t="e">
        <f>(O184/P184)*100</f>
        <v>#DIV/0!</v>
      </c>
      <c r="P185" s="115"/>
      <c r="Q185" s="115"/>
      <c r="R185" s="115" t="e">
        <f>(R184/S184)*100</f>
        <v>#DIV/0!</v>
      </c>
      <c r="S185" s="115"/>
      <c r="T185" s="115"/>
      <c r="U185" s="115" t="e">
        <f>(U184/V184)*100</f>
        <v>#DIV/0!</v>
      </c>
      <c r="V185" s="115"/>
      <c r="W185" s="115"/>
      <c r="X185" s="115" t="e">
        <f>(X184/Y184)*100</f>
        <v>#DIV/0!</v>
      </c>
      <c r="Y185" s="115"/>
      <c r="Z185" s="115"/>
      <c r="AA185" s="115" t="e">
        <f>(AA184/AB184)*100</f>
        <v>#DIV/0!</v>
      </c>
      <c r="AB185" s="115"/>
      <c r="AC185" s="115"/>
      <c r="AD185" s="115" t="e">
        <f>(AD184/AE184)*100</f>
        <v>#DIV/0!</v>
      </c>
      <c r="AE185" s="115"/>
      <c r="AF185" s="115"/>
      <c r="AG185" s="115" t="e">
        <f>(AG184/AH184)*100</f>
        <v>#DIV/0!</v>
      </c>
      <c r="AH185" s="115"/>
      <c r="AI185" s="115"/>
      <c r="AJ185" s="115" t="e">
        <f>(AJ184/AK184)*100</f>
        <v>#DIV/0!</v>
      </c>
      <c r="AK185" s="115"/>
      <c r="AL185" s="115"/>
      <c r="AM185" s="115" t="e">
        <f>(AM184/AN184)*100</f>
        <v>#DIV/0!</v>
      </c>
      <c r="AN185" s="115"/>
      <c r="AO185" s="115"/>
      <c r="AP185" s="115" t="e">
        <f>(AP184/AQ184)*100</f>
        <v>#DIV/0!</v>
      </c>
      <c r="AQ185" s="115"/>
      <c r="AR185" s="115"/>
      <c r="AS185" s="115" t="e">
        <f>(AS184/AT184)*100</f>
        <v>#DIV/0!</v>
      </c>
      <c r="AT185" s="115"/>
      <c r="AU185" s="115"/>
    </row>
    <row r="186" spans="2:47" ht="18" customHeight="1" x14ac:dyDescent="0.25">
      <c r="B186" s="150"/>
      <c r="C186" s="143">
        <v>90</v>
      </c>
      <c r="D186" s="144" t="s">
        <v>434</v>
      </c>
      <c r="E186" s="146" t="s">
        <v>435</v>
      </c>
      <c r="F186" s="7"/>
      <c r="G186" s="148"/>
      <c r="H186" s="142" t="s">
        <v>38</v>
      </c>
      <c r="I186" s="16">
        <v>9</v>
      </c>
      <c r="J186" s="115">
        <v>9</v>
      </c>
      <c r="K186" s="115"/>
      <c r="L186" s="16">
        <v>4</v>
      </c>
      <c r="M186" s="115">
        <v>4</v>
      </c>
      <c r="N186" s="115"/>
      <c r="O186" s="16"/>
      <c r="P186" s="115"/>
      <c r="Q186" s="115"/>
      <c r="R186" s="16"/>
      <c r="S186" s="115"/>
      <c r="T186" s="115"/>
      <c r="U186" s="16"/>
      <c r="V186" s="115"/>
      <c r="W186" s="115"/>
      <c r="X186" s="16"/>
      <c r="Y186" s="115"/>
      <c r="Z186" s="115"/>
      <c r="AA186" s="16"/>
      <c r="AB186" s="115"/>
      <c r="AC186" s="115"/>
      <c r="AD186" s="16"/>
      <c r="AE186" s="115"/>
      <c r="AF186" s="115"/>
      <c r="AG186" s="16"/>
      <c r="AH186" s="115"/>
      <c r="AI186" s="115"/>
      <c r="AJ186" s="16"/>
      <c r="AK186" s="115"/>
      <c r="AL186" s="115"/>
      <c r="AM186" s="16"/>
      <c r="AN186" s="115"/>
      <c r="AO186" s="115"/>
      <c r="AP186" s="16"/>
      <c r="AQ186" s="115"/>
      <c r="AR186" s="115"/>
      <c r="AS186" s="16"/>
      <c r="AT186" s="115"/>
      <c r="AU186" s="115"/>
    </row>
    <row r="187" spans="2:47" ht="18" customHeight="1" x14ac:dyDescent="0.25">
      <c r="B187" s="151"/>
      <c r="C187" s="143"/>
      <c r="D187" s="145"/>
      <c r="E187" s="147"/>
      <c r="F187" s="7"/>
      <c r="G187" s="148"/>
      <c r="H187" s="142"/>
      <c r="I187" s="115">
        <f>(I186/J186)*100</f>
        <v>100</v>
      </c>
      <c r="J187" s="115"/>
      <c r="K187" s="115"/>
      <c r="L187" s="115">
        <f>(L186/M186)*100</f>
        <v>100</v>
      </c>
      <c r="M187" s="115"/>
      <c r="N187" s="115"/>
      <c r="O187" s="115" t="e">
        <f>(O186/P186)*100</f>
        <v>#DIV/0!</v>
      </c>
      <c r="P187" s="115"/>
      <c r="Q187" s="115"/>
      <c r="R187" s="115" t="e">
        <f>(R186/S186)*100</f>
        <v>#DIV/0!</v>
      </c>
      <c r="S187" s="115"/>
      <c r="T187" s="115"/>
      <c r="U187" s="115" t="e">
        <f>(U186/V186)*100</f>
        <v>#DIV/0!</v>
      </c>
      <c r="V187" s="115"/>
      <c r="W187" s="115"/>
      <c r="X187" s="115" t="e">
        <f>(X186/Y186)*100</f>
        <v>#DIV/0!</v>
      </c>
      <c r="Y187" s="115"/>
      <c r="Z187" s="115"/>
      <c r="AA187" s="115" t="e">
        <f>(AA186/AB186)*100</f>
        <v>#DIV/0!</v>
      </c>
      <c r="AB187" s="115"/>
      <c r="AC187" s="115"/>
      <c r="AD187" s="115" t="e">
        <f>(AD186/AE186)*100</f>
        <v>#DIV/0!</v>
      </c>
      <c r="AE187" s="115"/>
      <c r="AF187" s="115"/>
      <c r="AG187" s="115" t="e">
        <f>(AG186/AH186)*100</f>
        <v>#DIV/0!</v>
      </c>
      <c r="AH187" s="115"/>
      <c r="AI187" s="115"/>
      <c r="AJ187" s="115" t="e">
        <f>(AJ186/AK186)*100</f>
        <v>#DIV/0!</v>
      </c>
      <c r="AK187" s="115"/>
      <c r="AL187" s="115"/>
      <c r="AM187" s="115" t="e">
        <f>(AM186/AN186)*100</f>
        <v>#DIV/0!</v>
      </c>
      <c r="AN187" s="115"/>
      <c r="AO187" s="115"/>
      <c r="AP187" s="115" t="e">
        <f>(AP186/AQ186)*100</f>
        <v>#DIV/0!</v>
      </c>
      <c r="AQ187" s="115"/>
      <c r="AR187" s="115"/>
      <c r="AS187" s="115" t="e">
        <f>(AS186/AT186)*100</f>
        <v>#DIV/0!</v>
      </c>
      <c r="AT187" s="115"/>
      <c r="AU187" s="115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B2:AU187"/>
  <sheetViews>
    <sheetView zoomScale="106" workbookViewId="0">
      <selection activeCell="I116" sqref="I116:K117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275" t="s">
        <v>0</v>
      </c>
      <c r="C2" s="275"/>
      <c r="D2" s="275"/>
      <c r="E2" s="275"/>
      <c r="F2" s="275"/>
      <c r="G2" s="275"/>
      <c r="H2" s="275"/>
    </row>
    <row r="3" spans="2:47" ht="20.100000000000001" customHeight="1" x14ac:dyDescent="0.25">
      <c r="B3" s="276" t="s">
        <v>1</v>
      </c>
      <c r="C3" s="276"/>
      <c r="D3" s="276"/>
      <c r="E3" s="276"/>
      <c r="F3" s="276"/>
      <c r="G3" s="276"/>
      <c r="H3" s="276"/>
    </row>
    <row r="4" spans="2:47" ht="20.100000000000001" customHeight="1" x14ac:dyDescent="0.2">
      <c r="B4" s="277" t="s">
        <v>289</v>
      </c>
      <c r="C4" s="277"/>
      <c r="D4" s="277"/>
      <c r="E4" s="277"/>
      <c r="F4" s="277"/>
      <c r="G4" s="277"/>
      <c r="H4" s="277"/>
    </row>
    <row r="5" spans="2:47" ht="20.100000000000001" customHeight="1" x14ac:dyDescent="0.2">
      <c r="B5" s="278" t="s">
        <v>290</v>
      </c>
      <c r="C5" s="278"/>
      <c r="D5" s="278"/>
      <c r="E5" s="278"/>
      <c r="F5" s="278"/>
      <c r="G5" s="278"/>
      <c r="H5" s="278"/>
    </row>
    <row r="6" spans="2:47" ht="16.5" customHeight="1" x14ac:dyDescent="0.25">
      <c r="B6" s="279" t="s">
        <v>3</v>
      </c>
      <c r="C6" s="281" t="s">
        <v>4</v>
      </c>
      <c r="D6" s="124" t="s">
        <v>5</v>
      </c>
      <c r="E6" s="124" t="s">
        <v>6</v>
      </c>
      <c r="F6" s="282" t="s">
        <v>327</v>
      </c>
      <c r="G6" s="124" t="s">
        <v>7</v>
      </c>
      <c r="H6" s="124" t="s">
        <v>8</v>
      </c>
      <c r="I6" s="53" t="s">
        <v>9</v>
      </c>
      <c r="J6" s="53"/>
      <c r="K6" s="53"/>
      <c r="L6" s="54" t="s">
        <v>10</v>
      </c>
      <c r="M6" s="91"/>
      <c r="N6" s="55"/>
      <c r="O6" s="53" t="s">
        <v>11</v>
      </c>
      <c r="P6" s="53"/>
      <c r="Q6" s="53"/>
      <c r="R6" s="53" t="s">
        <v>12</v>
      </c>
      <c r="S6" s="53"/>
      <c r="T6" s="53"/>
      <c r="U6" s="53" t="s">
        <v>13</v>
      </c>
      <c r="V6" s="53"/>
      <c r="W6" s="53"/>
      <c r="X6" s="53" t="s">
        <v>14</v>
      </c>
      <c r="Y6" s="53"/>
      <c r="Z6" s="53"/>
      <c r="AA6" s="53" t="s">
        <v>15</v>
      </c>
      <c r="AB6" s="53"/>
      <c r="AC6" s="53"/>
      <c r="AD6" s="53" t="s">
        <v>16</v>
      </c>
      <c r="AE6" s="53"/>
      <c r="AF6" s="53"/>
      <c r="AG6" s="53" t="s">
        <v>17</v>
      </c>
      <c r="AH6" s="53"/>
      <c r="AI6" s="53"/>
      <c r="AJ6" s="53" t="s">
        <v>18</v>
      </c>
      <c r="AK6" s="53"/>
      <c r="AL6" s="53"/>
      <c r="AM6" s="53" t="s">
        <v>19</v>
      </c>
      <c r="AN6" s="53"/>
      <c r="AO6" s="53"/>
      <c r="AP6" s="53" t="s">
        <v>20</v>
      </c>
      <c r="AQ6" s="53"/>
      <c r="AR6" s="53"/>
      <c r="AS6" s="53" t="s">
        <v>424</v>
      </c>
      <c r="AT6" s="53"/>
      <c r="AU6" s="53"/>
    </row>
    <row r="7" spans="2:47" ht="13.5" customHeight="1" thickBot="1" x14ac:dyDescent="0.3">
      <c r="B7" s="280"/>
      <c r="C7" s="281"/>
      <c r="D7" s="124"/>
      <c r="E7" s="124"/>
      <c r="F7" s="283"/>
      <c r="G7" s="124"/>
      <c r="H7" s="124"/>
      <c r="I7" s="12" t="s">
        <v>22</v>
      </c>
      <c r="J7" s="270" t="s">
        <v>23</v>
      </c>
      <c r="K7" s="271"/>
      <c r="L7" s="12" t="s">
        <v>22</v>
      </c>
      <c r="M7" s="270" t="s">
        <v>23</v>
      </c>
      <c r="N7" s="271"/>
      <c r="O7" s="12" t="s">
        <v>22</v>
      </c>
      <c r="P7" s="270" t="s">
        <v>23</v>
      </c>
      <c r="Q7" s="271"/>
      <c r="R7" s="12" t="s">
        <v>22</v>
      </c>
      <c r="S7" s="270" t="s">
        <v>23</v>
      </c>
      <c r="T7" s="271"/>
      <c r="U7" s="12" t="s">
        <v>22</v>
      </c>
      <c r="V7" s="270" t="s">
        <v>23</v>
      </c>
      <c r="W7" s="271"/>
      <c r="X7" s="12" t="s">
        <v>22</v>
      </c>
      <c r="Y7" s="270" t="s">
        <v>23</v>
      </c>
      <c r="Z7" s="271"/>
      <c r="AA7" s="12" t="s">
        <v>22</v>
      </c>
      <c r="AB7" s="270" t="s">
        <v>23</v>
      </c>
      <c r="AC7" s="271"/>
      <c r="AD7" s="12" t="s">
        <v>22</v>
      </c>
      <c r="AE7" s="270" t="s">
        <v>23</v>
      </c>
      <c r="AF7" s="271"/>
      <c r="AG7" s="12" t="s">
        <v>22</v>
      </c>
      <c r="AH7" s="270" t="s">
        <v>23</v>
      </c>
      <c r="AI7" s="271"/>
      <c r="AJ7" s="12" t="s">
        <v>22</v>
      </c>
      <c r="AK7" s="270" t="s">
        <v>23</v>
      </c>
      <c r="AL7" s="271"/>
      <c r="AM7" s="12" t="s">
        <v>22</v>
      </c>
      <c r="AN7" s="270" t="s">
        <v>23</v>
      </c>
      <c r="AO7" s="271"/>
      <c r="AP7" s="12" t="s">
        <v>22</v>
      </c>
      <c r="AQ7" s="270" t="s">
        <v>23</v>
      </c>
      <c r="AR7" s="271"/>
      <c r="AS7" s="12" t="s">
        <v>22</v>
      </c>
      <c r="AT7" s="270" t="s">
        <v>23</v>
      </c>
      <c r="AU7" s="271"/>
    </row>
    <row r="8" spans="2:47" ht="18" customHeight="1" x14ac:dyDescent="0.25">
      <c r="B8" s="272" t="s">
        <v>24</v>
      </c>
      <c r="C8" s="109">
        <v>1</v>
      </c>
      <c r="D8" s="264" t="s">
        <v>25</v>
      </c>
      <c r="E8" s="264" t="s">
        <v>298</v>
      </c>
      <c r="F8" s="222" t="s">
        <v>328</v>
      </c>
      <c r="G8" s="262" t="s">
        <v>27</v>
      </c>
      <c r="H8" s="263" t="s">
        <v>28</v>
      </c>
      <c r="I8" s="14">
        <v>0</v>
      </c>
      <c r="J8" s="154">
        <v>419</v>
      </c>
      <c r="K8" s="155"/>
      <c r="L8" s="14">
        <v>0</v>
      </c>
      <c r="M8" s="154">
        <v>413</v>
      </c>
      <c r="N8" s="155"/>
      <c r="O8" s="14"/>
      <c r="P8" s="154"/>
      <c r="Q8" s="155"/>
      <c r="R8" s="14"/>
      <c r="S8" s="154"/>
      <c r="T8" s="155"/>
      <c r="U8" s="14"/>
      <c r="V8" s="154"/>
      <c r="W8" s="155"/>
      <c r="X8" s="14"/>
      <c r="Y8" s="154"/>
      <c r="Z8" s="155"/>
      <c r="AA8" s="14"/>
      <c r="AB8" s="154"/>
      <c r="AC8" s="155"/>
      <c r="AD8" s="14"/>
      <c r="AE8" s="154"/>
      <c r="AF8" s="155"/>
      <c r="AG8" s="14"/>
      <c r="AH8" s="154"/>
      <c r="AI8" s="155"/>
      <c r="AJ8" s="14"/>
      <c r="AK8" s="154"/>
      <c r="AL8" s="155"/>
      <c r="AM8" s="14"/>
      <c r="AN8" s="154"/>
      <c r="AO8" s="155"/>
      <c r="AP8" s="14"/>
      <c r="AQ8" s="154"/>
      <c r="AR8" s="155"/>
      <c r="AS8" s="14"/>
      <c r="AT8" s="154"/>
      <c r="AU8" s="155"/>
    </row>
    <row r="9" spans="2:47" ht="18" customHeight="1" x14ac:dyDescent="0.25">
      <c r="B9" s="273"/>
      <c r="C9" s="109"/>
      <c r="D9" s="264"/>
      <c r="E9" s="264"/>
      <c r="F9" s="97"/>
      <c r="G9" s="262"/>
      <c r="H9" s="263"/>
      <c r="I9" s="115">
        <f>(I8/J8)*100</f>
        <v>0</v>
      </c>
      <c r="J9" s="115"/>
      <c r="K9" s="115"/>
      <c r="L9" s="115">
        <f>(L8/M8)*100</f>
        <v>0</v>
      </c>
      <c r="M9" s="115"/>
      <c r="N9" s="115"/>
      <c r="O9" s="115" t="e">
        <f>(O8/P8)*100</f>
        <v>#DIV/0!</v>
      </c>
      <c r="P9" s="115"/>
      <c r="Q9" s="115"/>
      <c r="R9" s="115" t="e">
        <f>(R8/S8)*100</f>
        <v>#DIV/0!</v>
      </c>
      <c r="S9" s="115"/>
      <c r="T9" s="115"/>
      <c r="U9" s="115" t="e">
        <f>(U8/V8)*100</f>
        <v>#DIV/0!</v>
      </c>
      <c r="V9" s="115"/>
      <c r="W9" s="115"/>
      <c r="X9" s="115" t="e">
        <f>(X8/Y8)*100</f>
        <v>#DIV/0!</v>
      </c>
      <c r="Y9" s="115"/>
      <c r="Z9" s="115"/>
      <c r="AA9" s="115" t="e">
        <f>(AA8/AB8)*100</f>
        <v>#DIV/0!</v>
      </c>
      <c r="AB9" s="115"/>
      <c r="AC9" s="115"/>
      <c r="AD9" s="115" t="e">
        <f>(AD8/AE8)*100</f>
        <v>#DIV/0!</v>
      </c>
      <c r="AE9" s="115"/>
      <c r="AF9" s="115"/>
      <c r="AG9" s="115" t="e">
        <f>(AG8/AH8)*100</f>
        <v>#DIV/0!</v>
      </c>
      <c r="AH9" s="115"/>
      <c r="AI9" s="115"/>
      <c r="AJ9" s="115" t="e">
        <f>(AJ8/AK8)*100</f>
        <v>#DIV/0!</v>
      </c>
      <c r="AK9" s="115"/>
      <c r="AL9" s="115"/>
      <c r="AM9" s="115" t="e">
        <f>(AM8/AN8)*100</f>
        <v>#DIV/0!</v>
      </c>
      <c r="AN9" s="115"/>
      <c r="AO9" s="115"/>
      <c r="AP9" s="115" t="e">
        <f>(AP8/AQ8)*100</f>
        <v>#DIV/0!</v>
      </c>
      <c r="AQ9" s="115"/>
      <c r="AR9" s="115"/>
      <c r="AS9" s="115" t="e">
        <f>(AS8/AT8)*100</f>
        <v>#DIV/0!</v>
      </c>
      <c r="AT9" s="115"/>
      <c r="AU9" s="115"/>
    </row>
    <row r="10" spans="2:47" ht="18" customHeight="1" x14ac:dyDescent="0.25">
      <c r="B10" s="273"/>
      <c r="C10" s="109">
        <v>2</v>
      </c>
      <c r="D10" s="264" t="s">
        <v>29</v>
      </c>
      <c r="E10" s="264" t="s">
        <v>299</v>
      </c>
      <c r="F10" s="97" t="s">
        <v>329</v>
      </c>
      <c r="G10" s="262" t="s">
        <v>27</v>
      </c>
      <c r="H10" s="263" t="s">
        <v>28</v>
      </c>
      <c r="I10" s="14">
        <v>6</v>
      </c>
      <c r="J10" s="154">
        <v>419</v>
      </c>
      <c r="K10" s="155"/>
      <c r="L10" s="14">
        <v>8</v>
      </c>
      <c r="M10" s="154">
        <v>413</v>
      </c>
      <c r="N10" s="155"/>
      <c r="O10" s="14"/>
      <c r="P10" s="154"/>
      <c r="Q10" s="155"/>
      <c r="R10" s="14"/>
      <c r="S10" s="154"/>
      <c r="T10" s="155"/>
      <c r="U10" s="14"/>
      <c r="V10" s="154"/>
      <c r="W10" s="155"/>
      <c r="X10" s="14"/>
      <c r="Y10" s="154"/>
      <c r="Z10" s="155"/>
      <c r="AA10" s="14"/>
      <c r="AB10" s="154"/>
      <c r="AC10" s="155"/>
      <c r="AD10" s="14"/>
      <c r="AE10" s="154"/>
      <c r="AF10" s="155"/>
      <c r="AG10" s="14"/>
      <c r="AH10" s="154"/>
      <c r="AI10" s="155"/>
      <c r="AJ10" s="14"/>
      <c r="AK10" s="154"/>
      <c r="AL10" s="155"/>
      <c r="AM10" s="14"/>
      <c r="AN10" s="154"/>
      <c r="AO10" s="155"/>
      <c r="AP10" s="14"/>
      <c r="AQ10" s="154"/>
      <c r="AR10" s="155"/>
      <c r="AS10" s="14"/>
      <c r="AT10" s="154"/>
      <c r="AU10" s="155"/>
    </row>
    <row r="11" spans="2:47" ht="18" customHeight="1" x14ac:dyDescent="0.25">
      <c r="B11" s="273"/>
      <c r="C11" s="109"/>
      <c r="D11" s="264"/>
      <c r="E11" s="264"/>
      <c r="F11" s="97"/>
      <c r="G11" s="262"/>
      <c r="H11" s="263"/>
      <c r="I11" s="115">
        <f>(I10/J10)*100</f>
        <v>1.431980906921241</v>
      </c>
      <c r="J11" s="115"/>
      <c r="K11" s="115"/>
      <c r="L11" s="115">
        <f>(L10/M10)*100</f>
        <v>1.937046004842615</v>
      </c>
      <c r="M11" s="115"/>
      <c r="N11" s="115"/>
      <c r="O11" s="115" t="e">
        <f>(O10/P10)*100</f>
        <v>#DIV/0!</v>
      </c>
      <c r="P11" s="115"/>
      <c r="Q11" s="115"/>
      <c r="R11" s="115" t="e">
        <f>(R10/S10)*100</f>
        <v>#DIV/0!</v>
      </c>
      <c r="S11" s="115"/>
      <c r="T11" s="115"/>
      <c r="U11" s="115" t="e">
        <f>(U10/V10)*100</f>
        <v>#DIV/0!</v>
      </c>
      <c r="V11" s="115"/>
      <c r="W11" s="115"/>
      <c r="X11" s="115" t="e">
        <f>(X10/Y10)*100</f>
        <v>#DIV/0!</v>
      </c>
      <c r="Y11" s="115"/>
      <c r="Z11" s="115"/>
      <c r="AA11" s="115" t="e">
        <f>(AA10/AB10)*100</f>
        <v>#DIV/0!</v>
      </c>
      <c r="AB11" s="115"/>
      <c r="AC11" s="115"/>
      <c r="AD11" s="115" t="e">
        <f>(AD10/AE10)*100</f>
        <v>#DIV/0!</v>
      </c>
      <c r="AE11" s="115"/>
      <c r="AF11" s="115"/>
      <c r="AG11" s="115" t="e">
        <f>(AG10/AH10)*100</f>
        <v>#DIV/0!</v>
      </c>
      <c r="AH11" s="115"/>
      <c r="AI11" s="115"/>
      <c r="AJ11" s="115" t="e">
        <f>(AJ10/AK10)*100</f>
        <v>#DIV/0!</v>
      </c>
      <c r="AK11" s="115"/>
      <c r="AL11" s="115"/>
      <c r="AM11" s="115" t="e">
        <f>(AM10/AN10)*100</f>
        <v>#DIV/0!</v>
      </c>
      <c r="AN11" s="115"/>
      <c r="AO11" s="115"/>
      <c r="AP11" s="115" t="e">
        <f>(AP10/AQ10)*100</f>
        <v>#DIV/0!</v>
      </c>
      <c r="AQ11" s="115"/>
      <c r="AR11" s="115"/>
      <c r="AS11" s="115" t="e">
        <f>(AS10/AT10)*100</f>
        <v>#DIV/0!</v>
      </c>
      <c r="AT11" s="115"/>
      <c r="AU11" s="115"/>
    </row>
    <row r="12" spans="2:47" ht="18" customHeight="1" x14ac:dyDescent="0.25">
      <c r="B12" s="273"/>
      <c r="C12" s="109">
        <v>3</v>
      </c>
      <c r="D12" s="264" t="s">
        <v>439</v>
      </c>
      <c r="E12" s="264" t="s">
        <v>440</v>
      </c>
      <c r="F12" s="103" t="s">
        <v>330</v>
      </c>
      <c r="G12" s="106"/>
      <c r="H12" s="263" t="s">
        <v>28</v>
      </c>
      <c r="I12" s="14">
        <v>5</v>
      </c>
      <c r="J12" s="154">
        <v>419</v>
      </c>
      <c r="K12" s="155"/>
      <c r="L12" s="14">
        <v>2</v>
      </c>
      <c r="M12" s="154">
        <v>413</v>
      </c>
      <c r="N12" s="155"/>
      <c r="O12" s="14"/>
      <c r="P12" s="154"/>
      <c r="Q12" s="155"/>
      <c r="R12" s="14"/>
      <c r="S12" s="154"/>
      <c r="T12" s="155"/>
      <c r="U12" s="14"/>
      <c r="V12" s="154"/>
      <c r="W12" s="155"/>
      <c r="X12" s="14"/>
      <c r="Y12" s="154"/>
      <c r="Z12" s="155"/>
      <c r="AA12" s="14"/>
      <c r="AB12" s="154"/>
      <c r="AC12" s="155"/>
      <c r="AD12" s="14"/>
      <c r="AE12" s="154"/>
      <c r="AF12" s="155"/>
      <c r="AG12" s="14"/>
      <c r="AH12" s="154"/>
      <c r="AI12" s="155"/>
      <c r="AJ12" s="14"/>
      <c r="AK12" s="154"/>
      <c r="AL12" s="155"/>
      <c r="AM12" s="14"/>
      <c r="AN12" s="154"/>
      <c r="AO12" s="155"/>
      <c r="AP12" s="14"/>
      <c r="AQ12" s="154"/>
      <c r="AR12" s="155"/>
      <c r="AS12" s="14"/>
      <c r="AT12" s="154"/>
      <c r="AU12" s="155"/>
    </row>
    <row r="13" spans="2:47" ht="18" customHeight="1" x14ac:dyDescent="0.25">
      <c r="B13" s="273"/>
      <c r="C13" s="109"/>
      <c r="D13" s="264"/>
      <c r="E13" s="264"/>
      <c r="F13" s="103"/>
      <c r="G13" s="106"/>
      <c r="H13" s="263"/>
      <c r="I13" s="115">
        <f>(I12/J12)*1000</f>
        <v>11.933174224343675</v>
      </c>
      <c r="J13" s="115"/>
      <c r="K13" s="115"/>
      <c r="L13" s="115">
        <f>(L12/M12)*1000</f>
        <v>4.8426150121065374</v>
      </c>
      <c r="M13" s="115"/>
      <c r="N13" s="115"/>
      <c r="O13" s="115" t="e">
        <f>(O12/P12)*1000</f>
        <v>#DIV/0!</v>
      </c>
      <c r="P13" s="115"/>
      <c r="Q13" s="115"/>
      <c r="R13" s="115" t="e">
        <f>(R12/S12)*1000</f>
        <v>#DIV/0!</v>
      </c>
      <c r="S13" s="115"/>
      <c r="T13" s="115"/>
      <c r="U13" s="115" t="e">
        <f>(U12/V12)*1000</f>
        <v>#DIV/0!</v>
      </c>
      <c r="V13" s="115"/>
      <c r="W13" s="115"/>
      <c r="X13" s="115" t="e">
        <f>(X12/Y12)*1000</f>
        <v>#DIV/0!</v>
      </c>
      <c r="Y13" s="115"/>
      <c r="Z13" s="115"/>
      <c r="AA13" s="115" t="e">
        <f>(AA12/AB12)*1000</f>
        <v>#DIV/0!</v>
      </c>
      <c r="AB13" s="115"/>
      <c r="AC13" s="115"/>
      <c r="AD13" s="115" t="e">
        <f>(AD12/AE12)*1000</f>
        <v>#DIV/0!</v>
      </c>
      <c r="AE13" s="115"/>
      <c r="AF13" s="115"/>
      <c r="AG13" s="115" t="e">
        <f>(AG12/AH12)*1000</f>
        <v>#DIV/0!</v>
      </c>
      <c r="AH13" s="115"/>
      <c r="AI13" s="115"/>
      <c r="AJ13" s="115" t="e">
        <f>(AJ12/AK12)*1000</f>
        <v>#DIV/0!</v>
      </c>
      <c r="AK13" s="115"/>
      <c r="AL13" s="115"/>
      <c r="AM13" s="115" t="e">
        <f>(AM12/AN12)*1000</f>
        <v>#DIV/0!</v>
      </c>
      <c r="AN13" s="115"/>
      <c r="AO13" s="115"/>
      <c r="AP13" s="115" t="e">
        <f>(AP12/AQ12)*1000</f>
        <v>#DIV/0!</v>
      </c>
      <c r="AQ13" s="115"/>
      <c r="AR13" s="115"/>
      <c r="AS13" s="115" t="e">
        <f>(AS12/AT12)*1000</f>
        <v>#DIV/0!</v>
      </c>
      <c r="AT13" s="115"/>
      <c r="AU13" s="115"/>
    </row>
    <row r="14" spans="2:47" ht="18" customHeight="1" x14ac:dyDescent="0.25">
      <c r="B14" s="273"/>
      <c r="C14" s="109">
        <v>4</v>
      </c>
      <c r="D14" s="264" t="s">
        <v>441</v>
      </c>
      <c r="E14" s="264" t="s">
        <v>442</v>
      </c>
      <c r="F14" s="103" t="s">
        <v>339</v>
      </c>
      <c r="G14" s="106"/>
      <c r="H14" s="263" t="s">
        <v>28</v>
      </c>
      <c r="I14" s="14">
        <v>55</v>
      </c>
      <c r="J14" s="154">
        <v>419</v>
      </c>
      <c r="K14" s="155"/>
      <c r="L14" s="14">
        <v>0</v>
      </c>
      <c r="M14" s="154">
        <v>413</v>
      </c>
      <c r="N14" s="155"/>
      <c r="O14" s="14"/>
      <c r="P14" s="154"/>
      <c r="Q14" s="155"/>
      <c r="R14" s="14"/>
      <c r="S14" s="154"/>
      <c r="T14" s="155"/>
      <c r="U14" s="14"/>
      <c r="V14" s="154"/>
      <c r="W14" s="155"/>
      <c r="X14" s="14"/>
      <c r="Y14" s="154"/>
      <c r="Z14" s="155"/>
      <c r="AA14" s="14"/>
      <c r="AB14" s="154"/>
      <c r="AC14" s="155"/>
      <c r="AD14" s="14"/>
      <c r="AE14" s="154"/>
      <c r="AF14" s="155"/>
      <c r="AG14" s="14"/>
      <c r="AH14" s="154"/>
      <c r="AI14" s="155"/>
      <c r="AJ14" s="14"/>
      <c r="AK14" s="154"/>
      <c r="AL14" s="155"/>
      <c r="AM14" s="14"/>
      <c r="AN14" s="154"/>
      <c r="AO14" s="155"/>
      <c r="AP14" s="14"/>
      <c r="AQ14" s="154"/>
      <c r="AR14" s="155"/>
      <c r="AS14" s="14"/>
      <c r="AT14" s="154"/>
      <c r="AU14" s="155"/>
    </row>
    <row r="15" spans="2:47" ht="18" customHeight="1" x14ac:dyDescent="0.25">
      <c r="B15" s="273"/>
      <c r="C15" s="109"/>
      <c r="D15" s="264"/>
      <c r="E15" s="264"/>
      <c r="F15" s="103"/>
      <c r="G15" s="106"/>
      <c r="H15" s="263"/>
      <c r="I15" s="312">
        <f>(I14/J14)*1000</f>
        <v>131.26491646778044</v>
      </c>
      <c r="J15" s="312"/>
      <c r="K15" s="312"/>
      <c r="L15" s="312">
        <f>(L14/M14)*1000</f>
        <v>0</v>
      </c>
      <c r="M15" s="312"/>
      <c r="N15" s="312"/>
      <c r="O15" s="269" t="e">
        <f>(O14/P14)*1000</f>
        <v>#DIV/0!</v>
      </c>
      <c r="P15" s="269"/>
      <c r="Q15" s="269"/>
      <c r="R15" s="269" t="e">
        <f>(R14/S14)*1000</f>
        <v>#DIV/0!</v>
      </c>
      <c r="S15" s="269"/>
      <c r="T15" s="269"/>
      <c r="U15" s="269" t="e">
        <f>(U14/V14)*1000</f>
        <v>#DIV/0!</v>
      </c>
      <c r="V15" s="269"/>
      <c r="W15" s="269"/>
      <c r="X15" s="269" t="e">
        <f>(X14/Y14)*1000</f>
        <v>#DIV/0!</v>
      </c>
      <c r="Y15" s="269"/>
      <c r="Z15" s="269"/>
      <c r="AA15" s="269" t="e">
        <f>(AA14/AB14)*1000</f>
        <v>#DIV/0!</v>
      </c>
      <c r="AB15" s="269"/>
      <c r="AC15" s="269"/>
      <c r="AD15" s="269" t="e">
        <f>(AD14/AE14)*1000</f>
        <v>#DIV/0!</v>
      </c>
      <c r="AE15" s="269"/>
      <c r="AF15" s="269"/>
      <c r="AG15" s="269" t="e">
        <f>(AG14/AH14)*1000</f>
        <v>#DIV/0!</v>
      </c>
      <c r="AH15" s="269"/>
      <c r="AI15" s="269"/>
      <c r="AJ15" s="269" t="e">
        <f>(AJ14/AK14)*1000</f>
        <v>#DIV/0!</v>
      </c>
      <c r="AK15" s="269"/>
      <c r="AL15" s="269"/>
      <c r="AM15" s="269" t="e">
        <f>(AM14/AN14)*1000</f>
        <v>#DIV/0!</v>
      </c>
      <c r="AN15" s="269"/>
      <c r="AO15" s="269"/>
      <c r="AP15" s="269" t="e">
        <f>(AP14/AQ14)*1000</f>
        <v>#DIV/0!</v>
      </c>
      <c r="AQ15" s="269"/>
      <c r="AR15" s="269"/>
      <c r="AS15" s="269" t="e">
        <f>(AS14/AT14)*1000</f>
        <v>#DIV/0!</v>
      </c>
      <c r="AT15" s="269"/>
      <c r="AU15" s="269"/>
    </row>
    <row r="16" spans="2:47" ht="18" customHeight="1" x14ac:dyDescent="0.25">
      <c r="B16" s="273"/>
      <c r="C16" s="109">
        <v>5</v>
      </c>
      <c r="D16" s="264" t="s">
        <v>36</v>
      </c>
      <c r="E16" s="264" t="s">
        <v>37</v>
      </c>
      <c r="F16" s="97" t="s">
        <v>331</v>
      </c>
      <c r="G16" s="268" t="s">
        <v>55</v>
      </c>
      <c r="H16" s="263" t="s">
        <v>38</v>
      </c>
      <c r="I16" s="14">
        <v>81</v>
      </c>
      <c r="J16" s="154">
        <v>419</v>
      </c>
      <c r="K16" s="155"/>
      <c r="L16" s="14">
        <v>12</v>
      </c>
      <c r="M16" s="154">
        <v>413</v>
      </c>
      <c r="N16" s="155"/>
      <c r="O16" s="14"/>
      <c r="P16" s="154"/>
      <c r="Q16" s="155"/>
      <c r="R16" s="14"/>
      <c r="S16" s="154"/>
      <c r="T16" s="155"/>
      <c r="U16" s="14"/>
      <c r="V16" s="154"/>
      <c r="W16" s="155"/>
      <c r="X16" s="14"/>
      <c r="Y16" s="154"/>
      <c r="Z16" s="155"/>
      <c r="AA16" s="14"/>
      <c r="AB16" s="154"/>
      <c r="AC16" s="155"/>
      <c r="AD16" s="14"/>
      <c r="AE16" s="154"/>
      <c r="AF16" s="155"/>
      <c r="AG16" s="14"/>
      <c r="AH16" s="154"/>
      <c r="AI16" s="155"/>
      <c r="AJ16" s="14"/>
      <c r="AK16" s="154"/>
      <c r="AL16" s="155"/>
      <c r="AM16" s="14"/>
      <c r="AN16" s="154"/>
      <c r="AO16" s="155"/>
      <c r="AP16" s="14"/>
      <c r="AQ16" s="154"/>
      <c r="AR16" s="155"/>
      <c r="AS16" s="14"/>
      <c r="AT16" s="154"/>
      <c r="AU16" s="155"/>
    </row>
    <row r="17" spans="2:47" ht="18" customHeight="1" x14ac:dyDescent="0.25">
      <c r="B17" s="273"/>
      <c r="C17" s="109"/>
      <c r="D17" s="264"/>
      <c r="E17" s="264"/>
      <c r="F17" s="97"/>
      <c r="G17" s="268"/>
      <c r="H17" s="263"/>
      <c r="I17" s="311">
        <f>(I16/J16)*100</f>
        <v>19.331742243436754</v>
      </c>
      <c r="J17" s="311"/>
      <c r="K17" s="311"/>
      <c r="L17" s="115">
        <f>(L16/M16)*100</f>
        <v>2.9055690072639226</v>
      </c>
      <c r="M17" s="115"/>
      <c r="N17" s="115"/>
      <c r="O17" s="115" t="e">
        <f>(O16/P16)*100</f>
        <v>#DIV/0!</v>
      </c>
      <c r="P17" s="115"/>
      <c r="Q17" s="115"/>
      <c r="R17" s="115" t="e">
        <f>(R16/S16)*100</f>
        <v>#DIV/0!</v>
      </c>
      <c r="S17" s="115"/>
      <c r="T17" s="115"/>
      <c r="U17" s="115" t="e">
        <f>(U16/V16)*100</f>
        <v>#DIV/0!</v>
      </c>
      <c r="V17" s="115"/>
      <c r="W17" s="115"/>
      <c r="X17" s="115" t="e">
        <f>(X16/Y16)*100</f>
        <v>#DIV/0!</v>
      </c>
      <c r="Y17" s="115"/>
      <c r="Z17" s="115"/>
      <c r="AA17" s="115" t="e">
        <f>(AA16/AB16)*100</f>
        <v>#DIV/0!</v>
      </c>
      <c r="AB17" s="115"/>
      <c r="AC17" s="115"/>
      <c r="AD17" s="115" t="e">
        <f>(AD16/AE16)*100</f>
        <v>#DIV/0!</v>
      </c>
      <c r="AE17" s="115"/>
      <c r="AF17" s="115"/>
      <c r="AG17" s="115" t="e">
        <f>(AG16/AH16)*100</f>
        <v>#DIV/0!</v>
      </c>
      <c r="AH17" s="115"/>
      <c r="AI17" s="115"/>
      <c r="AJ17" s="115" t="e">
        <f>(AJ16/AK16)*100</f>
        <v>#DIV/0!</v>
      </c>
      <c r="AK17" s="115"/>
      <c r="AL17" s="115"/>
      <c r="AM17" s="115" t="e">
        <f>(AM16/AN16)*100</f>
        <v>#DIV/0!</v>
      </c>
      <c r="AN17" s="115"/>
      <c r="AO17" s="115"/>
      <c r="AP17" s="115" t="e">
        <f>(AP16/AQ16)*100</f>
        <v>#DIV/0!</v>
      </c>
      <c r="AQ17" s="115"/>
      <c r="AR17" s="115"/>
      <c r="AS17" s="115" t="e">
        <f>(AS16/AT16)*100</f>
        <v>#DIV/0!</v>
      </c>
      <c r="AT17" s="115"/>
      <c r="AU17" s="115"/>
    </row>
    <row r="18" spans="2:47" ht="18" customHeight="1" x14ac:dyDescent="0.25">
      <c r="B18" s="273"/>
      <c r="C18" s="109">
        <v>6</v>
      </c>
      <c r="D18" s="264" t="s">
        <v>39</v>
      </c>
      <c r="E18" s="264" t="s">
        <v>40</v>
      </c>
      <c r="F18" s="230" t="s">
        <v>332</v>
      </c>
      <c r="G18" s="268" t="s">
        <v>326</v>
      </c>
      <c r="H18" s="263" t="s">
        <v>38</v>
      </c>
      <c r="I18" s="14">
        <v>0</v>
      </c>
      <c r="J18" s="154">
        <v>419</v>
      </c>
      <c r="K18" s="155"/>
      <c r="L18" s="14">
        <v>0</v>
      </c>
      <c r="M18" s="154">
        <v>413</v>
      </c>
      <c r="N18" s="155"/>
      <c r="O18" s="14"/>
      <c r="P18" s="154"/>
      <c r="Q18" s="155"/>
      <c r="R18" s="14"/>
      <c r="S18" s="154"/>
      <c r="T18" s="155"/>
      <c r="U18" s="14"/>
      <c r="V18" s="154"/>
      <c r="W18" s="155"/>
      <c r="X18" s="14"/>
      <c r="Y18" s="154"/>
      <c r="Z18" s="155"/>
      <c r="AA18" s="14"/>
      <c r="AB18" s="154"/>
      <c r="AC18" s="155"/>
      <c r="AD18" s="14"/>
      <c r="AE18" s="154"/>
      <c r="AF18" s="155"/>
      <c r="AG18" s="14"/>
      <c r="AH18" s="154"/>
      <c r="AI18" s="155"/>
      <c r="AJ18" s="14"/>
      <c r="AK18" s="154"/>
      <c r="AL18" s="155"/>
      <c r="AM18" s="14"/>
      <c r="AN18" s="154"/>
      <c r="AO18" s="155"/>
      <c r="AP18" s="14"/>
      <c r="AQ18" s="154"/>
      <c r="AR18" s="155"/>
      <c r="AS18" s="14"/>
      <c r="AT18" s="154"/>
      <c r="AU18" s="155"/>
    </row>
    <row r="19" spans="2:47" ht="18" customHeight="1" x14ac:dyDescent="0.25">
      <c r="B19" s="273"/>
      <c r="C19" s="109"/>
      <c r="D19" s="264"/>
      <c r="E19" s="264"/>
      <c r="F19" s="230"/>
      <c r="G19" s="268"/>
      <c r="H19" s="263"/>
      <c r="I19" s="115">
        <f>(I18/J18)*100</f>
        <v>0</v>
      </c>
      <c r="J19" s="115"/>
      <c r="K19" s="115"/>
      <c r="L19" s="115">
        <f>(L18/M18)*100</f>
        <v>0</v>
      </c>
      <c r="M19" s="115"/>
      <c r="N19" s="115"/>
      <c r="O19" s="115" t="e">
        <f>(O18/P18)*100</f>
        <v>#DIV/0!</v>
      </c>
      <c r="P19" s="115"/>
      <c r="Q19" s="115"/>
      <c r="R19" s="115" t="e">
        <f>(R18/S18)*100</f>
        <v>#DIV/0!</v>
      </c>
      <c r="S19" s="115"/>
      <c r="T19" s="115"/>
      <c r="U19" s="115" t="e">
        <f>(U18/V18)*100</f>
        <v>#DIV/0!</v>
      </c>
      <c r="V19" s="115"/>
      <c r="W19" s="115"/>
      <c r="X19" s="115" t="e">
        <f>(X18/Y18)*100</f>
        <v>#DIV/0!</v>
      </c>
      <c r="Y19" s="115"/>
      <c r="Z19" s="115"/>
      <c r="AA19" s="115" t="e">
        <f>(AA18/AB18)*100</f>
        <v>#DIV/0!</v>
      </c>
      <c r="AB19" s="115"/>
      <c r="AC19" s="115"/>
      <c r="AD19" s="115" t="e">
        <f>(AD18/AE18)*100</f>
        <v>#DIV/0!</v>
      </c>
      <c r="AE19" s="115"/>
      <c r="AF19" s="115"/>
      <c r="AG19" s="115" t="e">
        <f>(AG18/AH18)*100</f>
        <v>#DIV/0!</v>
      </c>
      <c r="AH19" s="115"/>
      <c r="AI19" s="115"/>
      <c r="AJ19" s="115" t="e">
        <f>(AJ18/AK18)*100</f>
        <v>#DIV/0!</v>
      </c>
      <c r="AK19" s="115"/>
      <c r="AL19" s="115"/>
      <c r="AM19" s="115" t="e">
        <f>(AM18/AN18)*100</f>
        <v>#DIV/0!</v>
      </c>
      <c r="AN19" s="115"/>
      <c r="AO19" s="115"/>
      <c r="AP19" s="115" t="e">
        <f>(AP18/AQ18)*100</f>
        <v>#DIV/0!</v>
      </c>
      <c r="AQ19" s="115"/>
      <c r="AR19" s="115"/>
      <c r="AS19" s="115" t="e">
        <f>(AS18/AT18)*100</f>
        <v>#DIV/0!</v>
      </c>
      <c r="AT19" s="115"/>
      <c r="AU19" s="115"/>
    </row>
    <row r="20" spans="2:47" ht="18" customHeight="1" x14ac:dyDescent="0.25">
      <c r="B20" s="273"/>
      <c r="C20" s="109">
        <v>7</v>
      </c>
      <c r="D20" s="264" t="s">
        <v>41</v>
      </c>
      <c r="E20" s="264" t="s">
        <v>42</v>
      </c>
      <c r="F20" s="230" t="s">
        <v>333</v>
      </c>
      <c r="G20" s="262" t="s">
        <v>281</v>
      </c>
      <c r="H20" s="263" t="s">
        <v>38</v>
      </c>
      <c r="I20" s="14">
        <v>0</v>
      </c>
      <c r="J20" s="154">
        <v>419</v>
      </c>
      <c r="K20" s="155"/>
      <c r="L20" s="14">
        <v>0</v>
      </c>
      <c r="M20" s="154">
        <v>413</v>
      </c>
      <c r="N20" s="155"/>
      <c r="O20" s="14"/>
      <c r="P20" s="154"/>
      <c r="Q20" s="155"/>
      <c r="R20" s="14"/>
      <c r="S20" s="154"/>
      <c r="T20" s="155"/>
      <c r="U20" s="14"/>
      <c r="V20" s="154"/>
      <c r="W20" s="155"/>
      <c r="X20" s="14"/>
      <c r="Y20" s="154"/>
      <c r="Z20" s="155"/>
      <c r="AA20" s="14"/>
      <c r="AB20" s="154"/>
      <c r="AC20" s="155"/>
      <c r="AD20" s="14"/>
      <c r="AE20" s="154"/>
      <c r="AF20" s="155"/>
      <c r="AG20" s="14"/>
      <c r="AH20" s="154"/>
      <c r="AI20" s="155"/>
      <c r="AJ20" s="14"/>
      <c r="AK20" s="154"/>
      <c r="AL20" s="155"/>
      <c r="AM20" s="14"/>
      <c r="AN20" s="154"/>
      <c r="AO20" s="155"/>
      <c r="AP20" s="14"/>
      <c r="AQ20" s="154"/>
      <c r="AR20" s="155"/>
      <c r="AS20" s="14"/>
      <c r="AT20" s="154"/>
      <c r="AU20" s="155"/>
    </row>
    <row r="21" spans="2:47" ht="18" customHeight="1" thickBot="1" x14ac:dyDescent="0.3">
      <c r="B21" s="273"/>
      <c r="C21" s="109"/>
      <c r="D21" s="264"/>
      <c r="E21" s="264"/>
      <c r="F21" s="232"/>
      <c r="G21" s="262"/>
      <c r="H21" s="263"/>
      <c r="I21" s="115">
        <f>(I20/J20)*100</f>
        <v>0</v>
      </c>
      <c r="J21" s="115"/>
      <c r="K21" s="115"/>
      <c r="L21" s="115">
        <f>(L20/M20)*100</f>
        <v>0</v>
      </c>
      <c r="M21" s="115"/>
      <c r="N21" s="115"/>
      <c r="O21" s="115" t="e">
        <f>(O20/P20)*100</f>
        <v>#DIV/0!</v>
      </c>
      <c r="P21" s="115"/>
      <c r="Q21" s="115"/>
      <c r="R21" s="115" t="e">
        <f>(R20/S20)*100</f>
        <v>#DIV/0!</v>
      </c>
      <c r="S21" s="115"/>
      <c r="T21" s="115"/>
      <c r="U21" s="115" t="e">
        <f>(U20/V20)*100</f>
        <v>#DIV/0!</v>
      </c>
      <c r="V21" s="115"/>
      <c r="W21" s="115"/>
      <c r="X21" s="115" t="e">
        <f>(X20/Y20)*100</f>
        <v>#DIV/0!</v>
      </c>
      <c r="Y21" s="115"/>
      <c r="Z21" s="115"/>
      <c r="AA21" s="115" t="e">
        <f>(AA20/AB20)*100</f>
        <v>#DIV/0!</v>
      </c>
      <c r="AB21" s="115"/>
      <c r="AC21" s="115"/>
      <c r="AD21" s="115" t="e">
        <f>(AD20/AE20)*100</f>
        <v>#DIV/0!</v>
      </c>
      <c r="AE21" s="115"/>
      <c r="AF21" s="115"/>
      <c r="AG21" s="115" t="e">
        <f>(AG20/AH20)*100</f>
        <v>#DIV/0!</v>
      </c>
      <c r="AH21" s="115"/>
      <c r="AI21" s="115"/>
      <c r="AJ21" s="115" t="e">
        <f>(AJ20/AK20)*100</f>
        <v>#DIV/0!</v>
      </c>
      <c r="AK21" s="115"/>
      <c r="AL21" s="115"/>
      <c r="AM21" s="115" t="e">
        <f>(AM20/AN20)*100</f>
        <v>#DIV/0!</v>
      </c>
      <c r="AN21" s="115"/>
      <c r="AO21" s="115"/>
      <c r="AP21" s="115" t="e">
        <f>(AP20/AQ20)*100</f>
        <v>#DIV/0!</v>
      </c>
      <c r="AQ21" s="115"/>
      <c r="AR21" s="115"/>
      <c r="AS21" s="115" t="e">
        <f>(AS20/AT20)*100</f>
        <v>#DIV/0!</v>
      </c>
      <c r="AT21" s="115"/>
      <c r="AU21" s="115"/>
    </row>
    <row r="22" spans="2:47" ht="18" customHeight="1" x14ac:dyDescent="0.25">
      <c r="B22" s="273"/>
      <c r="C22" s="109">
        <v>8</v>
      </c>
      <c r="D22" s="103" t="s">
        <v>43</v>
      </c>
      <c r="E22" s="103" t="s">
        <v>44</v>
      </c>
      <c r="F22" s="242" t="s">
        <v>334</v>
      </c>
      <c r="G22" s="66" t="s">
        <v>292</v>
      </c>
      <c r="H22" s="214" t="s">
        <v>28</v>
      </c>
      <c r="I22" s="14">
        <v>2</v>
      </c>
      <c r="J22" s="154">
        <v>419</v>
      </c>
      <c r="K22" s="155"/>
      <c r="L22" s="14">
        <v>0</v>
      </c>
      <c r="M22" s="154">
        <v>413</v>
      </c>
      <c r="N22" s="155"/>
      <c r="O22" s="14"/>
      <c r="P22" s="154"/>
      <c r="Q22" s="155"/>
      <c r="R22" s="14"/>
      <c r="S22" s="154"/>
      <c r="T22" s="155"/>
      <c r="U22" s="14"/>
      <c r="V22" s="154"/>
      <c r="W22" s="155"/>
      <c r="X22" s="14"/>
      <c r="Y22" s="154"/>
      <c r="Z22" s="155"/>
      <c r="AA22" s="14"/>
      <c r="AB22" s="154"/>
      <c r="AC22" s="155"/>
      <c r="AD22" s="14"/>
      <c r="AE22" s="154"/>
      <c r="AF22" s="155"/>
      <c r="AG22" s="14"/>
      <c r="AH22" s="154"/>
      <c r="AI22" s="155"/>
      <c r="AJ22" s="14"/>
      <c r="AK22" s="154"/>
      <c r="AL22" s="155"/>
      <c r="AM22" s="14"/>
      <c r="AN22" s="154"/>
      <c r="AO22" s="155"/>
      <c r="AP22" s="14"/>
      <c r="AQ22" s="154"/>
      <c r="AR22" s="155"/>
      <c r="AS22" s="14"/>
      <c r="AT22" s="154"/>
      <c r="AU22" s="155"/>
    </row>
    <row r="23" spans="2:47" ht="18" customHeight="1" x14ac:dyDescent="0.25">
      <c r="B23" s="273"/>
      <c r="C23" s="109"/>
      <c r="D23" s="103"/>
      <c r="E23" s="103"/>
      <c r="F23" s="103"/>
      <c r="G23" s="66"/>
      <c r="H23" s="214"/>
      <c r="I23" s="115">
        <f>(I22/J22)*100</f>
        <v>0.47732696897374705</v>
      </c>
      <c r="J23" s="115"/>
      <c r="K23" s="115"/>
      <c r="L23" s="115">
        <f>(L22/M22)*100</f>
        <v>0</v>
      </c>
      <c r="M23" s="115"/>
      <c r="N23" s="115"/>
      <c r="O23" s="115" t="e">
        <f>(O22/P22)*100</f>
        <v>#DIV/0!</v>
      </c>
      <c r="P23" s="115"/>
      <c r="Q23" s="115"/>
      <c r="R23" s="115" t="e">
        <f>(R22/S22)*100</f>
        <v>#DIV/0!</v>
      </c>
      <c r="S23" s="115"/>
      <c r="T23" s="115"/>
      <c r="U23" s="115" t="e">
        <f>(U22/V22)*100</f>
        <v>#DIV/0!</v>
      </c>
      <c r="V23" s="115"/>
      <c r="W23" s="115"/>
      <c r="X23" s="115" t="e">
        <f>(X22/Y22)*100</f>
        <v>#DIV/0!</v>
      </c>
      <c r="Y23" s="115"/>
      <c r="Z23" s="115"/>
      <c r="AA23" s="115" t="e">
        <f>(AA22/AB22)*100</f>
        <v>#DIV/0!</v>
      </c>
      <c r="AB23" s="115"/>
      <c r="AC23" s="115"/>
      <c r="AD23" s="115" t="e">
        <f>(AD22/AE22)*100</f>
        <v>#DIV/0!</v>
      </c>
      <c r="AE23" s="115"/>
      <c r="AF23" s="115"/>
      <c r="AG23" s="115" t="e">
        <f>(AG22/AH22)*100</f>
        <v>#DIV/0!</v>
      </c>
      <c r="AH23" s="115"/>
      <c r="AI23" s="115"/>
      <c r="AJ23" s="115" t="e">
        <f>(AJ22/AK22)*100</f>
        <v>#DIV/0!</v>
      </c>
      <c r="AK23" s="115"/>
      <c r="AL23" s="115"/>
      <c r="AM23" s="115" t="e">
        <f>(AM22/AN22)*100</f>
        <v>#DIV/0!</v>
      </c>
      <c r="AN23" s="115"/>
      <c r="AO23" s="115"/>
      <c r="AP23" s="115" t="e">
        <f>(AP22/AQ22)*100</f>
        <v>#DIV/0!</v>
      </c>
      <c r="AQ23" s="115"/>
      <c r="AR23" s="115"/>
      <c r="AS23" s="115" t="e">
        <f>(AS22/AT22)*100</f>
        <v>#DIV/0!</v>
      </c>
      <c r="AT23" s="115"/>
      <c r="AU23" s="115"/>
    </row>
    <row r="24" spans="2:47" ht="18" customHeight="1" x14ac:dyDescent="0.25">
      <c r="B24" s="273"/>
      <c r="C24" s="109">
        <v>9</v>
      </c>
      <c r="D24" s="264" t="s">
        <v>443</v>
      </c>
      <c r="E24" s="264" t="s">
        <v>444</v>
      </c>
      <c r="F24" s="97" t="s">
        <v>335</v>
      </c>
      <c r="G24" s="106"/>
      <c r="H24" s="263" t="s">
        <v>28</v>
      </c>
      <c r="I24" s="14">
        <v>4</v>
      </c>
      <c r="J24" s="154">
        <v>338</v>
      </c>
      <c r="K24" s="155"/>
      <c r="L24" s="14">
        <v>4</v>
      </c>
      <c r="M24" s="154">
        <v>330</v>
      </c>
      <c r="N24" s="155"/>
      <c r="O24" s="14"/>
      <c r="P24" s="154"/>
      <c r="Q24" s="155"/>
      <c r="R24" s="14"/>
      <c r="S24" s="154"/>
      <c r="T24" s="155"/>
      <c r="U24" s="14"/>
      <c r="V24" s="154"/>
      <c r="W24" s="155"/>
      <c r="X24" s="14"/>
      <c r="Y24" s="154"/>
      <c r="Z24" s="155"/>
      <c r="AA24" s="14"/>
      <c r="AB24" s="154"/>
      <c r="AC24" s="155"/>
      <c r="AD24" s="14"/>
      <c r="AE24" s="154"/>
      <c r="AF24" s="155"/>
      <c r="AG24" s="14"/>
      <c r="AH24" s="154"/>
      <c r="AI24" s="155"/>
      <c r="AJ24" s="14"/>
      <c r="AK24" s="154"/>
      <c r="AL24" s="155"/>
      <c r="AM24" s="14"/>
      <c r="AN24" s="154"/>
      <c r="AO24" s="155"/>
      <c r="AP24" s="14"/>
      <c r="AQ24" s="154"/>
      <c r="AR24" s="155"/>
      <c r="AS24" s="14"/>
      <c r="AT24" s="154"/>
      <c r="AU24" s="155"/>
    </row>
    <row r="25" spans="2:47" ht="18" customHeight="1" x14ac:dyDescent="0.25">
      <c r="B25" s="273"/>
      <c r="C25" s="109"/>
      <c r="D25" s="264"/>
      <c r="E25" s="264"/>
      <c r="F25" s="97"/>
      <c r="G25" s="106"/>
      <c r="H25" s="263"/>
      <c r="I25" s="115">
        <f>(I24/J24)*1000</f>
        <v>11.834319526627219</v>
      </c>
      <c r="J25" s="115"/>
      <c r="K25" s="115"/>
      <c r="L25" s="115">
        <f>(L24/M24)*1000</f>
        <v>12.121212121212121</v>
      </c>
      <c r="M25" s="115"/>
      <c r="N25" s="115"/>
      <c r="O25" s="115" t="e">
        <f>(O24/P24)*1000</f>
        <v>#DIV/0!</v>
      </c>
      <c r="P25" s="115"/>
      <c r="Q25" s="115"/>
      <c r="R25" s="115" t="e">
        <f>(R24/S24)*1000</f>
        <v>#DIV/0!</v>
      </c>
      <c r="S25" s="115"/>
      <c r="T25" s="115"/>
      <c r="U25" s="115" t="e">
        <f>(U24/V24)*1000</f>
        <v>#DIV/0!</v>
      </c>
      <c r="V25" s="115"/>
      <c r="W25" s="115"/>
      <c r="X25" s="115" t="e">
        <f>(X24/Y24)*1000</f>
        <v>#DIV/0!</v>
      </c>
      <c r="Y25" s="115"/>
      <c r="Z25" s="115"/>
      <c r="AA25" s="115" t="e">
        <f>(AA24/AB24)*1000</f>
        <v>#DIV/0!</v>
      </c>
      <c r="AB25" s="115"/>
      <c r="AC25" s="115"/>
      <c r="AD25" s="115" t="e">
        <f>(AD24/AE24)*1000</f>
        <v>#DIV/0!</v>
      </c>
      <c r="AE25" s="115"/>
      <c r="AF25" s="115"/>
      <c r="AG25" s="115" t="e">
        <f>(AG24/AH24)*1000</f>
        <v>#DIV/0!</v>
      </c>
      <c r="AH25" s="115"/>
      <c r="AI25" s="115"/>
      <c r="AJ25" s="115" t="e">
        <f>(AJ24/AK24)*1000</f>
        <v>#DIV/0!</v>
      </c>
      <c r="AK25" s="115"/>
      <c r="AL25" s="115"/>
      <c r="AM25" s="115" t="e">
        <f>(AM24/AN24)*1000</f>
        <v>#DIV/0!</v>
      </c>
      <c r="AN25" s="115"/>
      <c r="AO25" s="115"/>
      <c r="AP25" s="115" t="e">
        <f>(AP24/AQ24)*1000</f>
        <v>#DIV/0!</v>
      </c>
      <c r="AQ25" s="115"/>
      <c r="AR25" s="115"/>
      <c r="AS25" s="115" t="e">
        <f>(AS24/AT24)*1000</f>
        <v>#DIV/0!</v>
      </c>
      <c r="AT25" s="115"/>
      <c r="AU25" s="115"/>
    </row>
    <row r="26" spans="2:47" ht="18" customHeight="1" x14ac:dyDescent="0.25">
      <c r="B26" s="273"/>
      <c r="C26" s="109">
        <v>10</v>
      </c>
      <c r="D26" s="264" t="s">
        <v>437</v>
      </c>
      <c r="E26" s="264" t="s">
        <v>438</v>
      </c>
      <c r="F26" s="230" t="s">
        <v>336</v>
      </c>
      <c r="G26" s="106"/>
      <c r="H26" s="263" t="s">
        <v>28</v>
      </c>
      <c r="I26" s="14">
        <v>4</v>
      </c>
      <c r="J26" s="154">
        <v>419</v>
      </c>
      <c r="K26" s="155"/>
      <c r="L26" s="14">
        <v>2</v>
      </c>
      <c r="M26" s="154">
        <v>413</v>
      </c>
      <c r="N26" s="155"/>
      <c r="O26" s="14"/>
      <c r="P26" s="154"/>
      <c r="Q26" s="155"/>
      <c r="R26" s="14"/>
      <c r="S26" s="154"/>
      <c r="T26" s="155"/>
      <c r="U26" s="14"/>
      <c r="V26" s="154"/>
      <c r="W26" s="155"/>
      <c r="X26" s="14"/>
      <c r="Y26" s="154"/>
      <c r="Z26" s="155"/>
      <c r="AA26" s="14"/>
      <c r="AB26" s="154"/>
      <c r="AC26" s="155"/>
      <c r="AD26" s="14"/>
      <c r="AE26" s="154"/>
      <c r="AF26" s="155"/>
      <c r="AG26" s="14"/>
      <c r="AH26" s="154"/>
      <c r="AI26" s="155"/>
      <c r="AJ26" s="14"/>
      <c r="AK26" s="154"/>
      <c r="AL26" s="155"/>
      <c r="AM26" s="14"/>
      <c r="AN26" s="154"/>
      <c r="AO26" s="155"/>
      <c r="AP26" s="14"/>
      <c r="AQ26" s="154"/>
      <c r="AR26" s="155"/>
      <c r="AS26" s="14"/>
      <c r="AT26" s="154"/>
      <c r="AU26" s="155"/>
    </row>
    <row r="27" spans="2:47" ht="18" customHeight="1" x14ac:dyDescent="0.25">
      <c r="B27" s="273"/>
      <c r="C27" s="109"/>
      <c r="D27" s="264"/>
      <c r="E27" s="264"/>
      <c r="F27" s="230"/>
      <c r="G27" s="106"/>
      <c r="H27" s="263"/>
      <c r="I27" s="115">
        <f>(I26/J26)*1000</f>
        <v>9.5465393794749414</v>
      </c>
      <c r="J27" s="115"/>
      <c r="K27" s="115"/>
      <c r="L27" s="115">
        <f>(L26/M26)*1000</f>
        <v>4.8426150121065374</v>
      </c>
      <c r="M27" s="115"/>
      <c r="N27" s="115"/>
      <c r="O27" s="115" t="e">
        <f>(O26/P26)*1000</f>
        <v>#DIV/0!</v>
      </c>
      <c r="P27" s="115"/>
      <c r="Q27" s="115"/>
      <c r="R27" s="115" t="e">
        <f>(R26/S26)*1000</f>
        <v>#DIV/0!</v>
      </c>
      <c r="S27" s="115"/>
      <c r="T27" s="115"/>
      <c r="U27" s="115" t="e">
        <f>(U26/V26)*1000</f>
        <v>#DIV/0!</v>
      </c>
      <c r="V27" s="115"/>
      <c r="W27" s="115"/>
      <c r="X27" s="115" t="e">
        <f>(X26/Y26)*1000</f>
        <v>#DIV/0!</v>
      </c>
      <c r="Y27" s="115"/>
      <c r="Z27" s="115"/>
      <c r="AA27" s="115" t="e">
        <f>(AA26/AB26)*1000</f>
        <v>#DIV/0!</v>
      </c>
      <c r="AB27" s="115"/>
      <c r="AC27" s="115"/>
      <c r="AD27" s="115" t="e">
        <f>(AD26/AE26)*1000</f>
        <v>#DIV/0!</v>
      </c>
      <c r="AE27" s="115"/>
      <c r="AF27" s="115"/>
      <c r="AG27" s="115" t="e">
        <f>(AG26/AH26)*1000</f>
        <v>#DIV/0!</v>
      </c>
      <c r="AH27" s="115"/>
      <c r="AI27" s="115"/>
      <c r="AJ27" s="115" t="e">
        <f>(AJ26/AK26)*1000</f>
        <v>#DIV/0!</v>
      </c>
      <c r="AK27" s="115"/>
      <c r="AL27" s="115"/>
      <c r="AM27" s="115" t="e">
        <f>(AM26/AN26)*1000</f>
        <v>#DIV/0!</v>
      </c>
      <c r="AN27" s="115"/>
      <c r="AO27" s="115"/>
      <c r="AP27" s="115" t="e">
        <f>(AP26/AQ26)*1000</f>
        <v>#DIV/0!</v>
      </c>
      <c r="AQ27" s="115"/>
      <c r="AR27" s="115"/>
      <c r="AS27" s="115" t="e">
        <f>(AS26/AT26)*1000</f>
        <v>#DIV/0!</v>
      </c>
      <c r="AT27" s="115"/>
      <c r="AU27" s="115"/>
    </row>
    <row r="28" spans="2:47" ht="18" customHeight="1" x14ac:dyDescent="0.25">
      <c r="B28" s="273"/>
      <c r="C28" s="109">
        <v>11</v>
      </c>
      <c r="D28" s="264" t="s">
        <v>293</v>
      </c>
      <c r="E28" s="264" t="s">
        <v>291</v>
      </c>
      <c r="F28" s="103" t="s">
        <v>337</v>
      </c>
      <c r="G28" s="262" t="s">
        <v>48</v>
      </c>
      <c r="H28" s="263" t="s">
        <v>28</v>
      </c>
      <c r="I28" s="14">
        <v>1</v>
      </c>
      <c r="J28" s="154">
        <v>419</v>
      </c>
      <c r="K28" s="155"/>
      <c r="L28" s="14">
        <v>0</v>
      </c>
      <c r="M28" s="154">
        <v>413</v>
      </c>
      <c r="N28" s="155"/>
      <c r="O28" s="14"/>
      <c r="P28" s="154"/>
      <c r="Q28" s="155"/>
      <c r="R28" s="14"/>
      <c r="S28" s="154"/>
      <c r="T28" s="155"/>
      <c r="U28" s="14"/>
      <c r="V28" s="154"/>
      <c r="W28" s="155"/>
      <c r="X28" s="14"/>
      <c r="Y28" s="154"/>
      <c r="Z28" s="155"/>
      <c r="AA28" s="14"/>
      <c r="AB28" s="154"/>
      <c r="AC28" s="155"/>
      <c r="AD28" s="14"/>
      <c r="AE28" s="154"/>
      <c r="AF28" s="155"/>
      <c r="AG28" s="14"/>
      <c r="AH28" s="154"/>
      <c r="AI28" s="155"/>
      <c r="AJ28" s="14"/>
      <c r="AK28" s="154"/>
      <c r="AL28" s="155"/>
      <c r="AM28" s="14"/>
      <c r="AN28" s="154"/>
      <c r="AO28" s="155"/>
      <c r="AP28" s="14"/>
      <c r="AQ28" s="154"/>
      <c r="AR28" s="155"/>
      <c r="AS28" s="14"/>
      <c r="AT28" s="154"/>
      <c r="AU28" s="155"/>
    </row>
    <row r="29" spans="2:47" ht="18" customHeight="1" x14ac:dyDescent="0.25">
      <c r="B29" s="273"/>
      <c r="C29" s="109"/>
      <c r="D29" s="264"/>
      <c r="E29" s="264"/>
      <c r="F29" s="103"/>
      <c r="G29" s="262"/>
      <c r="H29" s="263"/>
      <c r="I29" s="115">
        <f>(I28/J28)*100</f>
        <v>0.23866348448687352</v>
      </c>
      <c r="J29" s="115"/>
      <c r="K29" s="115"/>
      <c r="L29" s="115">
        <f>(L28/M28)*100</f>
        <v>0</v>
      </c>
      <c r="M29" s="115"/>
      <c r="N29" s="115"/>
      <c r="O29" s="115" t="e">
        <f>(O28/P28)*100</f>
        <v>#DIV/0!</v>
      </c>
      <c r="P29" s="115"/>
      <c r="Q29" s="115"/>
      <c r="R29" s="115" t="e">
        <f>(R28/S28)*100</f>
        <v>#DIV/0!</v>
      </c>
      <c r="S29" s="115"/>
      <c r="T29" s="115"/>
      <c r="U29" s="115" t="e">
        <f>(U28/V28)*100</f>
        <v>#DIV/0!</v>
      </c>
      <c r="V29" s="115"/>
      <c r="W29" s="115"/>
      <c r="X29" s="115" t="e">
        <f>(X28/Y28)*100</f>
        <v>#DIV/0!</v>
      </c>
      <c r="Y29" s="115"/>
      <c r="Z29" s="115"/>
      <c r="AA29" s="115" t="e">
        <f>(AA28/AB28)*100</f>
        <v>#DIV/0!</v>
      </c>
      <c r="AB29" s="115"/>
      <c r="AC29" s="115"/>
      <c r="AD29" s="115" t="e">
        <f>(AD28/AE28)*100</f>
        <v>#DIV/0!</v>
      </c>
      <c r="AE29" s="115"/>
      <c r="AF29" s="115"/>
      <c r="AG29" s="115" t="e">
        <f>(AG28/AH28)*100</f>
        <v>#DIV/0!</v>
      </c>
      <c r="AH29" s="115"/>
      <c r="AI29" s="115"/>
      <c r="AJ29" s="115" t="e">
        <f>(AJ28/AK28)*100</f>
        <v>#DIV/0!</v>
      </c>
      <c r="AK29" s="115"/>
      <c r="AL29" s="115"/>
      <c r="AM29" s="115" t="e">
        <f>(AM28/AN28)*100</f>
        <v>#DIV/0!</v>
      </c>
      <c r="AN29" s="115"/>
      <c r="AO29" s="115"/>
      <c r="AP29" s="115" t="e">
        <f>(AP28/AQ28)*100</f>
        <v>#DIV/0!</v>
      </c>
      <c r="AQ29" s="115"/>
      <c r="AR29" s="115"/>
      <c r="AS29" s="115" t="e">
        <f>(AS28/AT28)*100</f>
        <v>#DIV/0!</v>
      </c>
      <c r="AT29" s="115"/>
      <c r="AU29" s="115"/>
    </row>
    <row r="30" spans="2:47" ht="18" customHeight="1" x14ac:dyDescent="0.25">
      <c r="B30" s="273"/>
      <c r="C30" s="109">
        <v>12</v>
      </c>
      <c r="D30" s="264" t="s">
        <v>294</v>
      </c>
      <c r="E30" s="265" t="s">
        <v>325</v>
      </c>
      <c r="F30" s="103" t="s">
        <v>340</v>
      </c>
      <c r="G30" s="267">
        <v>0.95</v>
      </c>
      <c r="H30" s="263" t="s">
        <v>28</v>
      </c>
      <c r="I30" s="14">
        <v>410</v>
      </c>
      <c r="J30" s="154">
        <v>419</v>
      </c>
      <c r="K30" s="155"/>
      <c r="L30" s="14">
        <v>410</v>
      </c>
      <c r="M30" s="154">
        <v>413</v>
      </c>
      <c r="N30" s="155"/>
      <c r="O30" s="14"/>
      <c r="P30" s="154"/>
      <c r="Q30" s="155"/>
      <c r="R30" s="14"/>
      <c r="S30" s="154"/>
      <c r="T30" s="155"/>
      <c r="U30" s="14"/>
      <c r="V30" s="154"/>
      <c r="W30" s="155"/>
      <c r="X30" s="14"/>
      <c r="Y30" s="154"/>
      <c r="Z30" s="155"/>
      <c r="AA30" s="14"/>
      <c r="AB30" s="154"/>
      <c r="AC30" s="155"/>
      <c r="AD30" s="14"/>
      <c r="AE30" s="154"/>
      <c r="AF30" s="155"/>
      <c r="AG30" s="14"/>
      <c r="AH30" s="154"/>
      <c r="AI30" s="155"/>
      <c r="AJ30" s="14"/>
      <c r="AK30" s="154"/>
      <c r="AL30" s="155"/>
      <c r="AM30" s="14"/>
      <c r="AN30" s="154"/>
      <c r="AO30" s="155"/>
      <c r="AP30" s="14"/>
      <c r="AQ30" s="154"/>
      <c r="AR30" s="155"/>
      <c r="AS30" s="14"/>
      <c r="AT30" s="154"/>
      <c r="AU30" s="155"/>
    </row>
    <row r="31" spans="2:47" ht="18" customHeight="1" x14ac:dyDescent="0.25">
      <c r="B31" s="273"/>
      <c r="C31" s="109"/>
      <c r="D31" s="264"/>
      <c r="E31" s="266"/>
      <c r="F31" s="103"/>
      <c r="G31" s="268"/>
      <c r="H31" s="263"/>
      <c r="I31" s="115">
        <f>(I30/J30)*100</f>
        <v>97.85202863961814</v>
      </c>
      <c r="J31" s="115"/>
      <c r="K31" s="115"/>
      <c r="L31" s="115">
        <f>(L30/M30)*100</f>
        <v>99.27360774818402</v>
      </c>
      <c r="M31" s="115"/>
      <c r="N31" s="115"/>
      <c r="O31" s="115" t="e">
        <f>(O30/P30)*100</f>
        <v>#DIV/0!</v>
      </c>
      <c r="P31" s="115"/>
      <c r="Q31" s="115"/>
      <c r="R31" s="115" t="e">
        <f>(R30/S30)*100</f>
        <v>#DIV/0!</v>
      </c>
      <c r="S31" s="115"/>
      <c r="T31" s="115"/>
      <c r="U31" s="115" t="e">
        <f>(U30/V30)*100</f>
        <v>#DIV/0!</v>
      </c>
      <c r="V31" s="115"/>
      <c r="W31" s="115"/>
      <c r="X31" s="115" t="e">
        <f>(X30/Y30)*100</f>
        <v>#DIV/0!</v>
      </c>
      <c r="Y31" s="115"/>
      <c r="Z31" s="115"/>
      <c r="AA31" s="115" t="e">
        <f>(AA30/AB30)*100</f>
        <v>#DIV/0!</v>
      </c>
      <c r="AB31" s="115"/>
      <c r="AC31" s="115"/>
      <c r="AD31" s="115" t="e">
        <f>(AD30/AE30)*100</f>
        <v>#DIV/0!</v>
      </c>
      <c r="AE31" s="115"/>
      <c r="AF31" s="115"/>
      <c r="AG31" s="115" t="e">
        <f>(AG30/AH30)*100</f>
        <v>#DIV/0!</v>
      </c>
      <c r="AH31" s="115"/>
      <c r="AI31" s="115"/>
      <c r="AJ31" s="115" t="e">
        <f>(AJ30/AK30)*100</f>
        <v>#DIV/0!</v>
      </c>
      <c r="AK31" s="115"/>
      <c r="AL31" s="115"/>
      <c r="AM31" s="115" t="e">
        <f>(AM30/AN30)*100</f>
        <v>#DIV/0!</v>
      </c>
      <c r="AN31" s="115"/>
      <c r="AO31" s="115"/>
      <c r="AP31" s="115" t="e">
        <f>(AP30/AQ30)*100</f>
        <v>#DIV/0!</v>
      </c>
      <c r="AQ31" s="115"/>
      <c r="AR31" s="115"/>
      <c r="AS31" s="115" t="e">
        <f>(AS30/AT30)*100</f>
        <v>#DIV/0!</v>
      </c>
      <c r="AT31" s="115"/>
      <c r="AU31" s="115"/>
    </row>
    <row r="32" spans="2:47" ht="18" customHeight="1" x14ac:dyDescent="0.25">
      <c r="B32" s="273"/>
      <c r="C32" s="109">
        <v>13</v>
      </c>
      <c r="D32" s="260" t="s">
        <v>297</v>
      </c>
      <c r="E32" s="260" t="s">
        <v>295</v>
      </c>
      <c r="F32" s="103" t="s">
        <v>409</v>
      </c>
      <c r="G32" s="262" t="s">
        <v>296</v>
      </c>
      <c r="H32" s="263" t="s">
        <v>28</v>
      </c>
      <c r="I32" s="14">
        <v>9</v>
      </c>
      <c r="J32" s="154">
        <v>419</v>
      </c>
      <c r="K32" s="155"/>
      <c r="L32" s="14">
        <v>388</v>
      </c>
      <c r="M32" s="154">
        <v>413</v>
      </c>
      <c r="N32" s="155"/>
      <c r="O32" s="14"/>
      <c r="P32" s="154"/>
      <c r="Q32" s="155"/>
      <c r="R32" s="14"/>
      <c r="S32" s="154"/>
      <c r="T32" s="155"/>
      <c r="U32" s="14"/>
      <c r="V32" s="154"/>
      <c r="W32" s="155"/>
      <c r="X32" s="14"/>
      <c r="Y32" s="154"/>
      <c r="Z32" s="155"/>
      <c r="AA32" s="14"/>
      <c r="AB32" s="154"/>
      <c r="AC32" s="155"/>
      <c r="AD32" s="14"/>
      <c r="AE32" s="154"/>
      <c r="AF32" s="155"/>
      <c r="AG32" s="14"/>
      <c r="AH32" s="154"/>
      <c r="AI32" s="155"/>
      <c r="AJ32" s="14"/>
      <c r="AK32" s="154"/>
      <c r="AL32" s="155"/>
      <c r="AM32" s="14"/>
      <c r="AN32" s="154"/>
      <c r="AO32" s="155"/>
      <c r="AP32" s="14"/>
      <c r="AQ32" s="154"/>
      <c r="AR32" s="155"/>
      <c r="AS32" s="14"/>
      <c r="AT32" s="154"/>
      <c r="AU32" s="155"/>
    </row>
    <row r="33" spans="2:47" ht="18" customHeight="1" x14ac:dyDescent="0.25">
      <c r="B33" s="273"/>
      <c r="C33" s="109"/>
      <c r="D33" s="261"/>
      <c r="E33" s="261"/>
      <c r="F33" s="103"/>
      <c r="G33" s="262"/>
      <c r="H33" s="263"/>
      <c r="I33" s="311">
        <f>(I32/J32)*100</f>
        <v>2.1479713603818613</v>
      </c>
      <c r="J33" s="311"/>
      <c r="K33" s="311"/>
      <c r="L33" s="311">
        <f>(L32/M32)*100</f>
        <v>93.946731234866832</v>
      </c>
      <c r="M33" s="311"/>
      <c r="N33" s="311"/>
      <c r="O33" s="115" t="e">
        <f>(O32/P32)*100</f>
        <v>#DIV/0!</v>
      </c>
      <c r="P33" s="115"/>
      <c r="Q33" s="115"/>
      <c r="R33" s="115" t="e">
        <f>(R32/S32)*100</f>
        <v>#DIV/0!</v>
      </c>
      <c r="S33" s="115"/>
      <c r="T33" s="115"/>
      <c r="U33" s="115" t="e">
        <f>(U32/V32)*100</f>
        <v>#DIV/0!</v>
      </c>
      <c r="V33" s="115"/>
      <c r="W33" s="115"/>
      <c r="X33" s="115" t="e">
        <f>(X32/Y32)*100</f>
        <v>#DIV/0!</v>
      </c>
      <c r="Y33" s="115"/>
      <c r="Z33" s="115"/>
      <c r="AA33" s="115" t="e">
        <f>(AA32/AB32)*100</f>
        <v>#DIV/0!</v>
      </c>
      <c r="AB33" s="115"/>
      <c r="AC33" s="115"/>
      <c r="AD33" s="115" t="e">
        <f>(AD32/AE32)*100</f>
        <v>#DIV/0!</v>
      </c>
      <c r="AE33" s="115"/>
      <c r="AF33" s="115"/>
      <c r="AG33" s="115" t="e">
        <f>(AG32/AH32)*100</f>
        <v>#DIV/0!</v>
      </c>
      <c r="AH33" s="115"/>
      <c r="AI33" s="115"/>
      <c r="AJ33" s="115" t="e">
        <f>(AJ32/AK32)*100</f>
        <v>#DIV/0!</v>
      </c>
      <c r="AK33" s="115"/>
      <c r="AL33" s="115"/>
      <c r="AM33" s="115" t="e">
        <f>(AM32/AN32)*100</f>
        <v>#DIV/0!</v>
      </c>
      <c r="AN33" s="115"/>
      <c r="AO33" s="115"/>
      <c r="AP33" s="115" t="e">
        <f>(AP32/AQ32)*100</f>
        <v>#DIV/0!</v>
      </c>
      <c r="AQ33" s="115"/>
      <c r="AR33" s="115"/>
      <c r="AS33" s="115" t="e">
        <f>(AS32/AT32)*100</f>
        <v>#DIV/0!</v>
      </c>
      <c r="AT33" s="115"/>
      <c r="AU33" s="115"/>
    </row>
    <row r="34" spans="2:47" ht="18" customHeight="1" x14ac:dyDescent="0.25">
      <c r="B34" s="273"/>
      <c r="C34" s="109">
        <v>14</v>
      </c>
      <c r="D34" s="97" t="s">
        <v>53</v>
      </c>
      <c r="E34" s="97" t="s">
        <v>54</v>
      </c>
      <c r="F34" s="230" t="s">
        <v>338</v>
      </c>
      <c r="G34" s="77" t="s">
        <v>55</v>
      </c>
      <c r="H34" s="183" t="s">
        <v>28</v>
      </c>
      <c r="I34" s="14">
        <v>3</v>
      </c>
      <c r="J34" s="154">
        <v>20</v>
      </c>
      <c r="K34" s="155"/>
      <c r="L34" s="14">
        <v>10</v>
      </c>
      <c r="M34" s="154">
        <v>45</v>
      </c>
      <c r="N34" s="155"/>
      <c r="O34" s="14"/>
      <c r="P34" s="154"/>
      <c r="Q34" s="155"/>
      <c r="R34" s="14"/>
      <c r="S34" s="154"/>
      <c r="T34" s="155"/>
      <c r="U34" s="14"/>
      <c r="V34" s="154"/>
      <c r="W34" s="155"/>
      <c r="X34" s="14"/>
      <c r="Y34" s="154"/>
      <c r="Z34" s="155"/>
      <c r="AA34" s="14"/>
      <c r="AB34" s="154"/>
      <c r="AC34" s="155"/>
      <c r="AD34" s="14"/>
      <c r="AE34" s="154"/>
      <c r="AF34" s="155"/>
      <c r="AG34" s="14"/>
      <c r="AH34" s="154"/>
      <c r="AI34" s="155"/>
      <c r="AJ34" s="14"/>
      <c r="AK34" s="154"/>
      <c r="AL34" s="155"/>
      <c r="AM34" s="14"/>
      <c r="AN34" s="154"/>
      <c r="AO34" s="155"/>
      <c r="AP34" s="14"/>
      <c r="AQ34" s="154"/>
      <c r="AR34" s="155"/>
      <c r="AS34" s="14"/>
      <c r="AT34" s="154"/>
      <c r="AU34" s="155"/>
    </row>
    <row r="35" spans="2:47" ht="18" customHeight="1" x14ac:dyDescent="0.25">
      <c r="B35" s="274"/>
      <c r="C35" s="109"/>
      <c r="D35" s="256"/>
      <c r="E35" s="256"/>
      <c r="F35" s="257"/>
      <c r="G35" s="258"/>
      <c r="H35" s="259"/>
      <c r="I35" s="311">
        <f>(I34/J34)*100</f>
        <v>15</v>
      </c>
      <c r="J35" s="311"/>
      <c r="K35" s="311"/>
      <c r="L35" s="311">
        <f>(L34/M34)*100</f>
        <v>22.222222222222221</v>
      </c>
      <c r="M35" s="311"/>
      <c r="N35" s="311"/>
      <c r="O35" s="115" t="e">
        <f>(O34/P34)*100</f>
        <v>#DIV/0!</v>
      </c>
      <c r="P35" s="115"/>
      <c r="Q35" s="115"/>
      <c r="R35" s="115" t="e">
        <f>(R34/S34)*100</f>
        <v>#DIV/0!</v>
      </c>
      <c r="S35" s="115"/>
      <c r="T35" s="115"/>
      <c r="U35" s="115" t="e">
        <f>(U34/V34)*100</f>
        <v>#DIV/0!</v>
      </c>
      <c r="V35" s="115"/>
      <c r="W35" s="115"/>
      <c r="X35" s="115" t="e">
        <f>(X34/Y34)*100</f>
        <v>#DIV/0!</v>
      </c>
      <c r="Y35" s="115"/>
      <c r="Z35" s="115"/>
      <c r="AA35" s="115" t="e">
        <f>(AA34/AB34)*100</f>
        <v>#DIV/0!</v>
      </c>
      <c r="AB35" s="115"/>
      <c r="AC35" s="115"/>
      <c r="AD35" s="115" t="e">
        <f>(AD34/AE34)*100</f>
        <v>#DIV/0!</v>
      </c>
      <c r="AE35" s="115"/>
      <c r="AF35" s="115"/>
      <c r="AG35" s="115" t="e">
        <f>(AG34/AH34)*100</f>
        <v>#DIV/0!</v>
      </c>
      <c r="AH35" s="115"/>
      <c r="AI35" s="115"/>
      <c r="AJ35" s="115" t="e">
        <f>(AJ34/AK34)*100</f>
        <v>#DIV/0!</v>
      </c>
      <c r="AK35" s="115"/>
      <c r="AL35" s="115"/>
      <c r="AM35" s="115" t="e">
        <f>(AM34/AN34)*100</f>
        <v>#DIV/0!</v>
      </c>
      <c r="AN35" s="115"/>
      <c r="AO35" s="115"/>
      <c r="AP35" s="115" t="e">
        <f>(AP34/AQ34)*100</f>
        <v>#DIV/0!</v>
      </c>
      <c r="AQ35" s="115"/>
      <c r="AR35" s="115"/>
      <c r="AS35" s="115" t="e">
        <f>(AS34/AT34)*100</f>
        <v>#DIV/0!</v>
      </c>
      <c r="AT35" s="115"/>
      <c r="AU35" s="115"/>
    </row>
    <row r="36" spans="2:47" ht="18" customHeight="1" x14ac:dyDescent="0.25">
      <c r="B36" s="255" t="s">
        <v>56</v>
      </c>
      <c r="C36" s="184">
        <v>15</v>
      </c>
      <c r="D36" s="250" t="s">
        <v>57</v>
      </c>
      <c r="E36" s="250" t="s">
        <v>58</v>
      </c>
      <c r="F36" s="97" t="s">
        <v>341</v>
      </c>
      <c r="G36" s="211">
        <v>0.85</v>
      </c>
      <c r="H36" s="253" t="s">
        <v>38</v>
      </c>
      <c r="I36" s="14">
        <v>1582</v>
      </c>
      <c r="J36" s="154">
        <v>1690</v>
      </c>
      <c r="K36" s="155"/>
      <c r="L36" s="14"/>
      <c r="M36" s="154"/>
      <c r="N36" s="155"/>
      <c r="O36" s="14"/>
      <c r="P36" s="154"/>
      <c r="Q36" s="155"/>
      <c r="R36" s="14"/>
      <c r="S36" s="154"/>
      <c r="T36" s="155"/>
      <c r="U36" s="14"/>
      <c r="V36" s="154"/>
      <c r="W36" s="155"/>
      <c r="X36" s="14"/>
      <c r="Y36" s="154"/>
      <c r="Z36" s="155"/>
      <c r="AA36" s="14"/>
      <c r="AB36" s="154"/>
      <c r="AC36" s="155"/>
      <c r="AD36" s="14"/>
      <c r="AE36" s="154"/>
      <c r="AF36" s="155"/>
      <c r="AG36" s="14"/>
      <c r="AH36" s="154"/>
      <c r="AI36" s="155"/>
      <c r="AJ36" s="14"/>
      <c r="AK36" s="154"/>
      <c r="AL36" s="155"/>
      <c r="AM36" s="14"/>
      <c r="AN36" s="154"/>
      <c r="AO36" s="155"/>
      <c r="AP36" s="14"/>
      <c r="AQ36" s="154"/>
      <c r="AR36" s="155"/>
      <c r="AS36" s="14"/>
      <c r="AT36" s="154"/>
      <c r="AU36" s="155"/>
    </row>
    <row r="37" spans="2:47" ht="18" customHeight="1" x14ac:dyDescent="0.25">
      <c r="B37" s="255"/>
      <c r="C37" s="185"/>
      <c r="D37" s="251"/>
      <c r="E37" s="251"/>
      <c r="F37" s="97"/>
      <c r="G37" s="252"/>
      <c r="H37" s="254"/>
      <c r="I37" s="115">
        <f>(I36/J36)*100</f>
        <v>93.609467455621299</v>
      </c>
      <c r="J37" s="115"/>
      <c r="K37" s="115"/>
      <c r="L37" s="115" t="e">
        <f>(L36/M36)*100</f>
        <v>#DIV/0!</v>
      </c>
      <c r="M37" s="115"/>
      <c r="N37" s="115"/>
      <c r="O37" s="115" t="e">
        <f>(O36/P36)*100</f>
        <v>#DIV/0!</v>
      </c>
      <c r="P37" s="115"/>
      <c r="Q37" s="115"/>
      <c r="R37" s="115" t="e">
        <f>(R36/S36)*100</f>
        <v>#DIV/0!</v>
      </c>
      <c r="S37" s="115"/>
      <c r="T37" s="115"/>
      <c r="U37" s="115" t="e">
        <f>(U36/V36)*100</f>
        <v>#DIV/0!</v>
      </c>
      <c r="V37" s="115"/>
      <c r="W37" s="115"/>
      <c r="X37" s="115" t="e">
        <f>(X36/Y36)*100</f>
        <v>#DIV/0!</v>
      </c>
      <c r="Y37" s="115"/>
      <c r="Z37" s="115"/>
      <c r="AA37" s="115" t="e">
        <f>(AA36/AB36)*100</f>
        <v>#DIV/0!</v>
      </c>
      <c r="AB37" s="115"/>
      <c r="AC37" s="115"/>
      <c r="AD37" s="115" t="e">
        <f>(AD36/AE36)*100</f>
        <v>#DIV/0!</v>
      </c>
      <c r="AE37" s="115"/>
      <c r="AF37" s="115"/>
      <c r="AG37" s="115" t="e">
        <f>(AG36/AH36)*100</f>
        <v>#DIV/0!</v>
      </c>
      <c r="AH37" s="115"/>
      <c r="AI37" s="115"/>
      <c r="AJ37" s="115" t="e">
        <f>(AJ36/AK36)*100</f>
        <v>#DIV/0!</v>
      </c>
      <c r="AK37" s="115"/>
      <c r="AL37" s="115"/>
      <c r="AM37" s="115" t="e">
        <f>(AM36/AN36)*100</f>
        <v>#DIV/0!</v>
      </c>
      <c r="AN37" s="115"/>
      <c r="AO37" s="115"/>
      <c r="AP37" s="115" t="e">
        <f>(AP36/AQ36)*100</f>
        <v>#DIV/0!</v>
      </c>
      <c r="AQ37" s="115"/>
      <c r="AR37" s="115"/>
      <c r="AS37" s="115" t="e">
        <f>(AS36/AT36)*100</f>
        <v>#DIV/0!</v>
      </c>
      <c r="AT37" s="115"/>
      <c r="AU37" s="115"/>
    </row>
    <row r="38" spans="2:47" ht="18" customHeight="1" x14ac:dyDescent="0.25">
      <c r="B38" s="255"/>
      <c r="C38" s="184">
        <v>16</v>
      </c>
      <c r="D38" s="250" t="s">
        <v>420</v>
      </c>
      <c r="E38" s="250" t="s">
        <v>419</v>
      </c>
      <c r="F38" s="97"/>
      <c r="G38" s="211">
        <v>0.1</v>
      </c>
      <c r="H38" s="253" t="s">
        <v>38</v>
      </c>
      <c r="I38" s="14">
        <v>124</v>
      </c>
      <c r="J38" s="154">
        <v>419</v>
      </c>
      <c r="K38" s="155"/>
      <c r="L38" s="14"/>
      <c r="M38" s="154"/>
      <c r="N38" s="155"/>
      <c r="O38" s="14"/>
      <c r="P38" s="154"/>
      <c r="Q38" s="155"/>
      <c r="R38" s="14"/>
      <c r="S38" s="154"/>
      <c r="T38" s="155"/>
      <c r="U38" s="14"/>
      <c r="V38" s="154"/>
      <c r="W38" s="155"/>
      <c r="X38" s="14"/>
      <c r="Y38" s="154"/>
      <c r="Z38" s="155"/>
      <c r="AA38" s="14"/>
      <c r="AB38" s="154"/>
      <c r="AC38" s="155"/>
      <c r="AD38" s="14"/>
      <c r="AE38" s="154"/>
      <c r="AF38" s="155"/>
      <c r="AG38" s="14"/>
      <c r="AH38" s="154"/>
      <c r="AI38" s="155"/>
      <c r="AJ38" s="14"/>
      <c r="AK38" s="154"/>
      <c r="AL38" s="155"/>
      <c r="AM38" s="14"/>
      <c r="AN38" s="154"/>
      <c r="AO38" s="155"/>
      <c r="AP38" s="14"/>
      <c r="AQ38" s="154"/>
      <c r="AR38" s="155"/>
      <c r="AS38" s="14"/>
      <c r="AT38" s="154"/>
      <c r="AU38" s="155"/>
    </row>
    <row r="39" spans="2:47" ht="18" customHeight="1" x14ac:dyDescent="0.25">
      <c r="B39" s="255"/>
      <c r="C39" s="185"/>
      <c r="D39" s="251"/>
      <c r="E39" s="251"/>
      <c r="F39" s="97"/>
      <c r="G39" s="252"/>
      <c r="H39" s="254"/>
      <c r="I39" s="115">
        <f>(I38/J38)*100</f>
        <v>29.594272076372313</v>
      </c>
      <c r="J39" s="115"/>
      <c r="K39" s="115"/>
      <c r="L39" s="115" t="e">
        <f>(L38/M38)*100</f>
        <v>#DIV/0!</v>
      </c>
      <c r="M39" s="115"/>
      <c r="N39" s="115"/>
      <c r="O39" s="115" t="e">
        <f>(O38/P38)*100</f>
        <v>#DIV/0!</v>
      </c>
      <c r="P39" s="115"/>
      <c r="Q39" s="115"/>
      <c r="R39" s="115" t="e">
        <f>(R38/S38)*100</f>
        <v>#DIV/0!</v>
      </c>
      <c r="S39" s="115"/>
      <c r="T39" s="115"/>
      <c r="U39" s="115" t="e">
        <f>(U38/V38)*100</f>
        <v>#DIV/0!</v>
      </c>
      <c r="V39" s="115"/>
      <c r="W39" s="115"/>
      <c r="X39" s="115" t="e">
        <f>(X38/Y38)*100</f>
        <v>#DIV/0!</v>
      </c>
      <c r="Y39" s="115"/>
      <c r="Z39" s="115"/>
      <c r="AA39" s="115" t="e">
        <f>(AA38/AB38)*100</f>
        <v>#DIV/0!</v>
      </c>
      <c r="AB39" s="115"/>
      <c r="AC39" s="115"/>
      <c r="AD39" s="115" t="e">
        <f>(AD38/AE38)*100</f>
        <v>#DIV/0!</v>
      </c>
      <c r="AE39" s="115"/>
      <c r="AF39" s="115"/>
      <c r="AG39" s="115" t="e">
        <f>(AG38/AH38)*100</f>
        <v>#DIV/0!</v>
      </c>
      <c r="AH39" s="115"/>
      <c r="AI39" s="115"/>
      <c r="AJ39" s="115" t="e">
        <f>(AJ38/AK38)*100</f>
        <v>#DIV/0!</v>
      </c>
      <c r="AK39" s="115"/>
      <c r="AL39" s="115"/>
      <c r="AM39" s="115" t="e">
        <f>(AM38/AN38)*100</f>
        <v>#DIV/0!</v>
      </c>
      <c r="AN39" s="115"/>
      <c r="AO39" s="115"/>
      <c r="AP39" s="115" t="e">
        <f>(AP38/AQ38)*100</f>
        <v>#DIV/0!</v>
      </c>
      <c r="AQ39" s="115"/>
      <c r="AR39" s="115"/>
      <c r="AS39" s="115" t="e">
        <f>(AS38/AT38)*100</f>
        <v>#DIV/0!</v>
      </c>
      <c r="AT39" s="115"/>
      <c r="AU39" s="115"/>
    </row>
    <row r="40" spans="2:47" ht="18" customHeight="1" x14ac:dyDescent="0.25">
      <c r="B40" s="255"/>
      <c r="C40" s="184">
        <v>17</v>
      </c>
      <c r="D40" s="250" t="s">
        <v>421</v>
      </c>
      <c r="E40" s="250" t="s">
        <v>422</v>
      </c>
      <c r="F40" s="97"/>
      <c r="G40" s="211">
        <v>0.1</v>
      </c>
      <c r="H40" s="253" t="s">
        <v>38</v>
      </c>
      <c r="I40" s="14">
        <v>585</v>
      </c>
      <c r="J40" s="154">
        <v>3806</v>
      </c>
      <c r="K40" s="155"/>
      <c r="L40" s="14"/>
      <c r="M40" s="154"/>
      <c r="N40" s="155"/>
      <c r="O40" s="14"/>
      <c r="P40" s="154"/>
      <c r="Q40" s="155"/>
      <c r="R40" s="14"/>
      <c r="S40" s="154"/>
      <c r="T40" s="155"/>
      <c r="U40" s="14"/>
      <c r="V40" s="154"/>
      <c r="W40" s="155"/>
      <c r="X40" s="14"/>
      <c r="Y40" s="154"/>
      <c r="Z40" s="155"/>
      <c r="AA40" s="14"/>
      <c r="AB40" s="154"/>
      <c r="AC40" s="155"/>
      <c r="AD40" s="14"/>
      <c r="AE40" s="154"/>
      <c r="AF40" s="155"/>
      <c r="AG40" s="14"/>
      <c r="AH40" s="154"/>
      <c r="AI40" s="155"/>
      <c r="AJ40" s="14"/>
      <c r="AK40" s="154"/>
      <c r="AL40" s="155"/>
      <c r="AM40" s="14"/>
      <c r="AN40" s="154"/>
      <c r="AO40" s="155"/>
      <c r="AP40" s="14"/>
      <c r="AQ40" s="154"/>
      <c r="AR40" s="155"/>
      <c r="AS40" s="14"/>
      <c r="AT40" s="154"/>
      <c r="AU40" s="155"/>
    </row>
    <row r="41" spans="2:47" ht="18" customHeight="1" x14ac:dyDescent="0.25">
      <c r="B41" s="255"/>
      <c r="C41" s="185"/>
      <c r="D41" s="251"/>
      <c r="E41" s="251"/>
      <c r="F41" s="97"/>
      <c r="G41" s="252"/>
      <c r="H41" s="254"/>
      <c r="I41" s="115">
        <f>(I40/J40)*100</f>
        <v>15.370467682606412</v>
      </c>
      <c r="J41" s="115"/>
      <c r="K41" s="115"/>
      <c r="L41" s="115" t="e">
        <f>(L40/M40)*100</f>
        <v>#DIV/0!</v>
      </c>
      <c r="M41" s="115"/>
      <c r="N41" s="115"/>
      <c r="O41" s="115" t="e">
        <f>(O40/P40)*100</f>
        <v>#DIV/0!</v>
      </c>
      <c r="P41" s="115"/>
      <c r="Q41" s="115"/>
      <c r="R41" s="115" t="e">
        <f>(R40/S40)*100</f>
        <v>#DIV/0!</v>
      </c>
      <c r="S41" s="115"/>
      <c r="T41" s="115"/>
      <c r="U41" s="115" t="e">
        <f>(U40/V40)*100</f>
        <v>#DIV/0!</v>
      </c>
      <c r="V41" s="115"/>
      <c r="W41" s="115"/>
      <c r="X41" s="115" t="e">
        <f>(X40/Y40)*100</f>
        <v>#DIV/0!</v>
      </c>
      <c r="Y41" s="115"/>
      <c r="Z41" s="115"/>
      <c r="AA41" s="115" t="e">
        <f>(AA40/AB40)*100</f>
        <v>#DIV/0!</v>
      </c>
      <c r="AB41" s="115"/>
      <c r="AC41" s="115"/>
      <c r="AD41" s="115" t="e">
        <f>(AD40/AE40)*100</f>
        <v>#DIV/0!</v>
      </c>
      <c r="AE41" s="115"/>
      <c r="AF41" s="115"/>
      <c r="AG41" s="115" t="e">
        <f>(AG40/AH40)*100</f>
        <v>#DIV/0!</v>
      </c>
      <c r="AH41" s="115"/>
      <c r="AI41" s="115"/>
      <c r="AJ41" s="115" t="e">
        <f>(AJ40/AK40)*100</f>
        <v>#DIV/0!</v>
      </c>
      <c r="AK41" s="115"/>
      <c r="AL41" s="115"/>
      <c r="AM41" s="115" t="e">
        <f>(AM40/AN40)*100</f>
        <v>#DIV/0!</v>
      </c>
      <c r="AN41" s="115"/>
      <c r="AO41" s="115"/>
      <c r="AP41" s="115" t="e">
        <f>(AP40/AQ40)*100</f>
        <v>#DIV/0!</v>
      </c>
      <c r="AQ41" s="115"/>
      <c r="AR41" s="115"/>
      <c r="AS41" s="115" t="e">
        <f>(AS40/AT40)*100</f>
        <v>#DIV/0!</v>
      </c>
      <c r="AT41" s="115"/>
      <c r="AU41" s="115"/>
    </row>
    <row r="42" spans="2:47" ht="18" customHeight="1" x14ac:dyDescent="0.25">
      <c r="B42" s="255"/>
      <c r="C42" s="109">
        <v>18</v>
      </c>
      <c r="D42" s="97" t="s">
        <v>59</v>
      </c>
      <c r="E42" s="97" t="s">
        <v>60</v>
      </c>
      <c r="F42" s="97"/>
      <c r="G42" s="71">
        <v>1</v>
      </c>
      <c r="H42" s="183" t="s">
        <v>38</v>
      </c>
      <c r="I42" s="14">
        <v>582</v>
      </c>
      <c r="J42" s="154">
        <v>582</v>
      </c>
      <c r="K42" s="155"/>
      <c r="L42" s="14">
        <v>756</v>
      </c>
      <c r="M42" s="154">
        <v>756</v>
      </c>
      <c r="N42" s="155"/>
      <c r="O42" s="14"/>
      <c r="P42" s="154"/>
      <c r="Q42" s="155"/>
      <c r="R42" s="14"/>
      <c r="S42" s="154"/>
      <c r="T42" s="155"/>
      <c r="U42" s="14"/>
      <c r="V42" s="154"/>
      <c r="W42" s="155"/>
      <c r="X42" s="14"/>
      <c r="Y42" s="154"/>
      <c r="Z42" s="155"/>
      <c r="AA42" s="14"/>
      <c r="AB42" s="154"/>
      <c r="AC42" s="155"/>
      <c r="AD42" s="14"/>
      <c r="AE42" s="154"/>
      <c r="AF42" s="155"/>
      <c r="AG42" s="14"/>
      <c r="AH42" s="154"/>
      <c r="AI42" s="155"/>
      <c r="AJ42" s="14"/>
      <c r="AK42" s="154"/>
      <c r="AL42" s="155"/>
      <c r="AM42" s="14"/>
      <c r="AN42" s="154"/>
      <c r="AO42" s="155"/>
      <c r="AP42" s="14"/>
      <c r="AQ42" s="154"/>
      <c r="AR42" s="155"/>
      <c r="AS42" s="14"/>
      <c r="AT42" s="154"/>
      <c r="AU42" s="155"/>
    </row>
    <row r="43" spans="2:47" ht="18" customHeight="1" x14ac:dyDescent="0.25">
      <c r="B43" s="255"/>
      <c r="C43" s="109"/>
      <c r="D43" s="97"/>
      <c r="E43" s="97"/>
      <c r="F43" s="97"/>
      <c r="G43" s="66"/>
      <c r="H43" s="183"/>
      <c r="I43" s="115">
        <f>(I42/J42)*100</f>
        <v>100</v>
      </c>
      <c r="J43" s="115"/>
      <c r="K43" s="115"/>
      <c r="L43" s="115">
        <f>(L42/M42)*100</f>
        <v>100</v>
      </c>
      <c r="M43" s="115"/>
      <c r="N43" s="115"/>
      <c r="O43" s="115" t="e">
        <f>(O42/P42)*100</f>
        <v>#DIV/0!</v>
      </c>
      <c r="P43" s="115"/>
      <c r="Q43" s="115"/>
      <c r="R43" s="115" t="e">
        <f>(R42/S42)*100</f>
        <v>#DIV/0!</v>
      </c>
      <c r="S43" s="115"/>
      <c r="T43" s="115"/>
      <c r="U43" s="115" t="e">
        <f>(U42/V42)*100</f>
        <v>#DIV/0!</v>
      </c>
      <c r="V43" s="115"/>
      <c r="W43" s="115"/>
      <c r="X43" s="115" t="e">
        <f>(X42/Y42)*100</f>
        <v>#DIV/0!</v>
      </c>
      <c r="Y43" s="115"/>
      <c r="Z43" s="115"/>
      <c r="AA43" s="115" t="e">
        <f>(AA42/AB42)*100</f>
        <v>#DIV/0!</v>
      </c>
      <c r="AB43" s="115"/>
      <c r="AC43" s="115"/>
      <c r="AD43" s="115" t="e">
        <f>(AD42/AE42)*100</f>
        <v>#DIV/0!</v>
      </c>
      <c r="AE43" s="115"/>
      <c r="AF43" s="115"/>
      <c r="AG43" s="115" t="e">
        <f>(AG42/AH42)*100</f>
        <v>#DIV/0!</v>
      </c>
      <c r="AH43" s="115"/>
      <c r="AI43" s="115"/>
      <c r="AJ43" s="115" t="e">
        <f>(AJ42/AK42)*100</f>
        <v>#DIV/0!</v>
      </c>
      <c r="AK43" s="115"/>
      <c r="AL43" s="115"/>
      <c r="AM43" s="115" t="e">
        <f>(AM42/AN42)*100</f>
        <v>#DIV/0!</v>
      </c>
      <c r="AN43" s="115"/>
      <c r="AO43" s="115"/>
      <c r="AP43" s="115" t="e">
        <f>(AP42/AQ42)*100</f>
        <v>#DIV/0!</v>
      </c>
      <c r="AQ43" s="115"/>
      <c r="AR43" s="115"/>
      <c r="AS43" s="115" t="e">
        <f>(AS42/AT42)*100</f>
        <v>#DIV/0!</v>
      </c>
      <c r="AT43" s="115"/>
      <c r="AU43" s="115"/>
    </row>
    <row r="44" spans="2:47" ht="18" customHeight="1" x14ac:dyDescent="0.25">
      <c r="B44" s="255"/>
      <c r="C44" s="109">
        <v>19</v>
      </c>
      <c r="D44" s="246" t="s">
        <v>61</v>
      </c>
      <c r="E44" s="246" t="s">
        <v>62</v>
      </c>
      <c r="F44" s="97"/>
      <c r="G44" s="248">
        <v>0.95</v>
      </c>
      <c r="H44" s="214" t="s">
        <v>38</v>
      </c>
      <c r="I44" s="14">
        <v>23</v>
      </c>
      <c r="J44" s="154">
        <v>23</v>
      </c>
      <c r="K44" s="155"/>
      <c r="L44" s="14">
        <v>27</v>
      </c>
      <c r="M44" s="154">
        <v>27</v>
      </c>
      <c r="N44" s="155"/>
      <c r="O44" s="14"/>
      <c r="P44" s="154"/>
      <c r="Q44" s="155"/>
      <c r="R44" s="14"/>
      <c r="S44" s="154"/>
      <c r="T44" s="155"/>
      <c r="U44" s="14"/>
      <c r="V44" s="154"/>
      <c r="W44" s="155"/>
      <c r="X44" s="14"/>
      <c r="Y44" s="154"/>
      <c r="Z44" s="155"/>
      <c r="AA44" s="14"/>
      <c r="AB44" s="154"/>
      <c r="AC44" s="155"/>
      <c r="AD44" s="14"/>
      <c r="AE44" s="154"/>
      <c r="AF44" s="155"/>
      <c r="AG44" s="14"/>
      <c r="AH44" s="154"/>
      <c r="AI44" s="155"/>
      <c r="AJ44" s="14"/>
      <c r="AK44" s="154"/>
      <c r="AL44" s="155"/>
      <c r="AM44" s="14"/>
      <c r="AN44" s="154"/>
      <c r="AO44" s="155"/>
      <c r="AP44" s="14"/>
      <c r="AQ44" s="154"/>
      <c r="AR44" s="155"/>
      <c r="AS44" s="14"/>
      <c r="AT44" s="154"/>
      <c r="AU44" s="155"/>
    </row>
    <row r="45" spans="2:47" ht="18" customHeight="1" thickBot="1" x14ac:dyDescent="0.3">
      <c r="B45" s="255"/>
      <c r="C45" s="109"/>
      <c r="D45" s="247"/>
      <c r="E45" s="247"/>
      <c r="F45" s="97"/>
      <c r="G45" s="249"/>
      <c r="H45" s="214"/>
      <c r="I45" s="115">
        <f>(I44/J44)*100</f>
        <v>100</v>
      </c>
      <c r="J45" s="115"/>
      <c r="K45" s="115"/>
      <c r="L45" s="115">
        <f>(L44/M44)*100</f>
        <v>100</v>
      </c>
      <c r="M45" s="115"/>
      <c r="N45" s="115"/>
      <c r="O45" s="115" t="e">
        <f>(O44/P44)*100</f>
        <v>#DIV/0!</v>
      </c>
      <c r="P45" s="115"/>
      <c r="Q45" s="115"/>
      <c r="R45" s="115" t="e">
        <f>(R44/S44)*100</f>
        <v>#DIV/0!</v>
      </c>
      <c r="S45" s="115"/>
      <c r="T45" s="115"/>
      <c r="U45" s="115" t="e">
        <f>(U44/V44)*100</f>
        <v>#DIV/0!</v>
      </c>
      <c r="V45" s="115"/>
      <c r="W45" s="115"/>
      <c r="X45" s="115" t="e">
        <f>(X44/Y44)*100</f>
        <v>#DIV/0!</v>
      </c>
      <c r="Y45" s="115"/>
      <c r="Z45" s="115"/>
      <c r="AA45" s="115" t="e">
        <f>(AA44/AB44)*100</f>
        <v>#DIV/0!</v>
      </c>
      <c r="AB45" s="115"/>
      <c r="AC45" s="115"/>
      <c r="AD45" s="115" t="e">
        <f>(AD44/AE44)*100</f>
        <v>#DIV/0!</v>
      </c>
      <c r="AE45" s="115"/>
      <c r="AF45" s="115"/>
      <c r="AG45" s="115" t="e">
        <f>(AG44/AH44)*100</f>
        <v>#DIV/0!</v>
      </c>
      <c r="AH45" s="115"/>
      <c r="AI45" s="115"/>
      <c r="AJ45" s="115" t="e">
        <f>(AJ44/AK44)*100</f>
        <v>#DIV/0!</v>
      </c>
      <c r="AK45" s="115"/>
      <c r="AL45" s="115"/>
      <c r="AM45" s="115" t="e">
        <f>(AM44/AN44)*100</f>
        <v>#DIV/0!</v>
      </c>
      <c r="AN45" s="115"/>
      <c r="AO45" s="115"/>
      <c r="AP45" s="115" t="e">
        <f>(AP44/AQ44)*100</f>
        <v>#DIV/0!</v>
      </c>
      <c r="AQ45" s="115"/>
      <c r="AR45" s="115"/>
      <c r="AS45" s="115" t="e">
        <f>(AS44/AT44)*100</f>
        <v>#DIV/0!</v>
      </c>
      <c r="AT45" s="115"/>
      <c r="AU45" s="115"/>
    </row>
    <row r="46" spans="2:47" ht="18" customHeight="1" x14ac:dyDescent="0.25">
      <c r="B46" s="243" t="s">
        <v>65</v>
      </c>
      <c r="C46" s="109">
        <v>20</v>
      </c>
      <c r="D46" s="97" t="s">
        <v>66</v>
      </c>
      <c r="E46" s="97" t="s">
        <v>67</v>
      </c>
      <c r="F46" s="222" t="s">
        <v>342</v>
      </c>
      <c r="G46" s="106"/>
      <c r="H46" s="183" t="s">
        <v>38</v>
      </c>
      <c r="I46" s="14">
        <v>3654</v>
      </c>
      <c r="J46" s="154">
        <v>3806</v>
      </c>
      <c r="K46" s="155"/>
      <c r="L46" s="14">
        <v>4423</v>
      </c>
      <c r="M46" s="154">
        <v>4560</v>
      </c>
      <c r="N46" s="155"/>
      <c r="O46" s="14"/>
      <c r="P46" s="154"/>
      <c r="Q46" s="155"/>
      <c r="R46" s="14"/>
      <c r="S46" s="154"/>
      <c r="T46" s="155"/>
      <c r="U46" s="14"/>
      <c r="V46" s="154"/>
      <c r="W46" s="155"/>
      <c r="X46" s="14"/>
      <c r="Y46" s="154"/>
      <c r="Z46" s="155"/>
      <c r="AA46" s="14"/>
      <c r="AB46" s="154"/>
      <c r="AC46" s="155"/>
      <c r="AD46" s="14"/>
      <c r="AE46" s="154"/>
      <c r="AF46" s="155"/>
      <c r="AG46" s="14"/>
      <c r="AH46" s="154"/>
      <c r="AI46" s="155"/>
      <c r="AJ46" s="14"/>
      <c r="AK46" s="154"/>
      <c r="AL46" s="155"/>
      <c r="AM46" s="14"/>
      <c r="AN46" s="154"/>
      <c r="AO46" s="155"/>
      <c r="AP46" s="14"/>
      <c r="AQ46" s="154"/>
      <c r="AR46" s="155"/>
      <c r="AS46" s="14"/>
      <c r="AT46" s="154"/>
      <c r="AU46" s="155"/>
    </row>
    <row r="47" spans="2:47" ht="18" customHeight="1" x14ac:dyDescent="0.25">
      <c r="B47" s="244"/>
      <c r="C47" s="109"/>
      <c r="D47" s="97"/>
      <c r="E47" s="97"/>
      <c r="F47" s="97"/>
      <c r="G47" s="106"/>
      <c r="H47" s="183"/>
      <c r="I47" s="115">
        <f>(I46/J46)*100</f>
        <v>96.006305832895436</v>
      </c>
      <c r="J47" s="115"/>
      <c r="K47" s="115"/>
      <c r="L47" s="115">
        <f>(L46/M46)*100</f>
        <v>96.995614035087712</v>
      </c>
      <c r="M47" s="115"/>
      <c r="N47" s="115"/>
      <c r="O47" s="115" t="e">
        <f>(O46/P46)*100</f>
        <v>#DIV/0!</v>
      </c>
      <c r="P47" s="115"/>
      <c r="Q47" s="115"/>
      <c r="R47" s="115" t="e">
        <f>(R46/S46)*100</f>
        <v>#DIV/0!</v>
      </c>
      <c r="S47" s="115"/>
      <c r="T47" s="115"/>
      <c r="U47" s="115" t="e">
        <f>(U46/V46)*100</f>
        <v>#DIV/0!</v>
      </c>
      <c r="V47" s="115"/>
      <c r="W47" s="115"/>
      <c r="X47" s="115" t="e">
        <f>(X46/Y46)*100</f>
        <v>#DIV/0!</v>
      </c>
      <c r="Y47" s="115"/>
      <c r="Z47" s="115"/>
      <c r="AA47" s="115" t="e">
        <f>(AA46/AB46)*100</f>
        <v>#DIV/0!</v>
      </c>
      <c r="AB47" s="115"/>
      <c r="AC47" s="115"/>
      <c r="AD47" s="115" t="e">
        <f>(AD46/AE46)*100</f>
        <v>#DIV/0!</v>
      </c>
      <c r="AE47" s="115"/>
      <c r="AF47" s="115"/>
      <c r="AG47" s="115" t="e">
        <f>(AG46/AH46)*100</f>
        <v>#DIV/0!</v>
      </c>
      <c r="AH47" s="115"/>
      <c r="AI47" s="115"/>
      <c r="AJ47" s="115" t="e">
        <f>(AJ46/AK46)*100</f>
        <v>#DIV/0!</v>
      </c>
      <c r="AK47" s="115"/>
      <c r="AL47" s="115"/>
      <c r="AM47" s="115" t="e">
        <f>(AM46/AN46)*100</f>
        <v>#DIV/0!</v>
      </c>
      <c r="AN47" s="115"/>
      <c r="AO47" s="115"/>
      <c r="AP47" s="115" t="e">
        <f>(AP46/AQ46)*100</f>
        <v>#DIV/0!</v>
      </c>
      <c r="AQ47" s="115"/>
      <c r="AR47" s="115"/>
      <c r="AS47" s="115" t="e">
        <f>(AS46/AT46)*100</f>
        <v>#DIV/0!</v>
      </c>
      <c r="AT47" s="115"/>
      <c r="AU47" s="115"/>
    </row>
    <row r="48" spans="2:47" ht="18" customHeight="1" x14ac:dyDescent="0.25">
      <c r="B48" s="244"/>
      <c r="C48" s="109">
        <v>21</v>
      </c>
      <c r="D48" s="97" t="s">
        <v>68</v>
      </c>
      <c r="E48" s="97" t="s">
        <v>427</v>
      </c>
      <c r="F48" s="97" t="s">
        <v>343</v>
      </c>
      <c r="G48" s="71">
        <v>0.8</v>
      </c>
      <c r="H48" s="183" t="s">
        <v>28</v>
      </c>
      <c r="I48" s="14">
        <v>3463</v>
      </c>
      <c r="J48" s="154">
        <v>3806</v>
      </c>
      <c r="K48" s="155"/>
      <c r="L48" s="14">
        <v>3463</v>
      </c>
      <c r="M48" s="154">
        <v>4560</v>
      </c>
      <c r="N48" s="155"/>
      <c r="O48" s="14"/>
      <c r="P48" s="154"/>
      <c r="Q48" s="155"/>
      <c r="R48" s="14"/>
      <c r="S48" s="154"/>
      <c r="T48" s="155"/>
      <c r="U48" s="14"/>
      <c r="V48" s="154"/>
      <c r="W48" s="155"/>
      <c r="X48" s="14"/>
      <c r="Y48" s="154"/>
      <c r="Z48" s="155"/>
      <c r="AA48" s="14"/>
      <c r="AB48" s="154"/>
      <c r="AC48" s="155"/>
      <c r="AD48" s="14"/>
      <c r="AE48" s="154"/>
      <c r="AF48" s="155"/>
      <c r="AG48" s="14"/>
      <c r="AH48" s="154"/>
      <c r="AI48" s="155"/>
      <c r="AJ48" s="14"/>
      <c r="AK48" s="154"/>
      <c r="AL48" s="155"/>
      <c r="AM48" s="14"/>
      <c r="AN48" s="154"/>
      <c r="AO48" s="155"/>
      <c r="AP48" s="14"/>
      <c r="AQ48" s="154"/>
      <c r="AR48" s="155"/>
      <c r="AS48" s="14"/>
      <c r="AT48" s="154"/>
      <c r="AU48" s="155"/>
    </row>
    <row r="49" spans="2:47" ht="18" customHeight="1" x14ac:dyDescent="0.25">
      <c r="B49" s="244"/>
      <c r="C49" s="109"/>
      <c r="D49" s="97"/>
      <c r="E49" s="97"/>
      <c r="F49" s="97"/>
      <c r="G49" s="66"/>
      <c r="H49" s="183"/>
      <c r="I49" s="115">
        <f>(I48/J48)*100</f>
        <v>90.987913820283765</v>
      </c>
      <c r="J49" s="115"/>
      <c r="K49" s="115"/>
      <c r="L49" s="115">
        <f>(L48/M48)*100</f>
        <v>75.942982456140356</v>
      </c>
      <c r="M49" s="115"/>
      <c r="N49" s="115"/>
      <c r="O49" s="115" t="e">
        <f>(O48/P48)*100</f>
        <v>#DIV/0!</v>
      </c>
      <c r="P49" s="115"/>
      <c r="Q49" s="115"/>
      <c r="R49" s="115" t="e">
        <f>(R48/S48)*100</f>
        <v>#DIV/0!</v>
      </c>
      <c r="S49" s="115"/>
      <c r="T49" s="115"/>
      <c r="U49" s="115" t="e">
        <f>(U48/V48)*100</f>
        <v>#DIV/0!</v>
      </c>
      <c r="V49" s="115"/>
      <c r="W49" s="115"/>
      <c r="X49" s="115" t="e">
        <f>(X48/Y48)*100</f>
        <v>#DIV/0!</v>
      </c>
      <c r="Y49" s="115"/>
      <c r="Z49" s="115"/>
      <c r="AA49" s="115" t="e">
        <f>(AA48/AB48)*100</f>
        <v>#DIV/0!</v>
      </c>
      <c r="AB49" s="115"/>
      <c r="AC49" s="115"/>
      <c r="AD49" s="115" t="e">
        <f>(AD48/AE48)*100</f>
        <v>#DIV/0!</v>
      </c>
      <c r="AE49" s="115"/>
      <c r="AF49" s="115"/>
      <c r="AG49" s="115" t="e">
        <f>(AG48/AH48)*100</f>
        <v>#DIV/0!</v>
      </c>
      <c r="AH49" s="115"/>
      <c r="AI49" s="115"/>
      <c r="AJ49" s="115" t="e">
        <f>(AJ48/AK48)*100</f>
        <v>#DIV/0!</v>
      </c>
      <c r="AK49" s="115"/>
      <c r="AL49" s="115"/>
      <c r="AM49" s="115" t="e">
        <f>(AM48/AN48)*100</f>
        <v>#DIV/0!</v>
      </c>
      <c r="AN49" s="115"/>
      <c r="AO49" s="115"/>
      <c r="AP49" s="115" t="e">
        <f>(AP48/AQ48)*100</f>
        <v>#DIV/0!</v>
      </c>
      <c r="AQ49" s="115"/>
      <c r="AR49" s="115"/>
      <c r="AS49" s="115" t="e">
        <f>(AS48/AT48)*100</f>
        <v>#DIV/0!</v>
      </c>
      <c r="AT49" s="115"/>
      <c r="AU49" s="115"/>
    </row>
    <row r="50" spans="2:47" ht="18" customHeight="1" x14ac:dyDescent="0.25">
      <c r="B50" s="244"/>
      <c r="C50" s="109">
        <v>22</v>
      </c>
      <c r="D50" s="97" t="s">
        <v>73</v>
      </c>
      <c r="E50" s="103" t="s">
        <v>74</v>
      </c>
      <c r="F50" s="103" t="s">
        <v>344</v>
      </c>
      <c r="G50" s="245"/>
      <c r="H50" s="183" t="s">
        <v>38</v>
      </c>
      <c r="I50" s="14">
        <v>3806</v>
      </c>
      <c r="J50" s="14">
        <v>18</v>
      </c>
      <c r="K50" s="14">
        <v>21</v>
      </c>
      <c r="L50" s="14">
        <v>4560</v>
      </c>
      <c r="M50" s="14">
        <v>18</v>
      </c>
      <c r="N50" s="14">
        <v>21</v>
      </c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</row>
    <row r="51" spans="2:47" ht="18" customHeight="1" thickBot="1" x14ac:dyDescent="0.3">
      <c r="B51" s="244"/>
      <c r="C51" s="109"/>
      <c r="D51" s="97"/>
      <c r="E51" s="103"/>
      <c r="F51" s="103"/>
      <c r="G51" s="245"/>
      <c r="H51" s="183"/>
      <c r="I51" s="115">
        <f>I50/(J50*K50)</f>
        <v>10.068783068783068</v>
      </c>
      <c r="J51" s="115"/>
      <c r="K51" s="115"/>
      <c r="L51" s="115">
        <f>L50/(M50*N50)</f>
        <v>12.063492063492063</v>
      </c>
      <c r="M51" s="115"/>
      <c r="N51" s="115"/>
      <c r="O51" s="115" t="e">
        <f>O50/(P50*Q50)</f>
        <v>#DIV/0!</v>
      </c>
      <c r="P51" s="115"/>
      <c r="Q51" s="115"/>
      <c r="R51" s="115" t="e">
        <f>R50/(S50*T50)</f>
        <v>#DIV/0!</v>
      </c>
      <c r="S51" s="115"/>
      <c r="T51" s="115"/>
      <c r="U51" s="115" t="e">
        <f>U50/(V50*W50)</f>
        <v>#DIV/0!</v>
      </c>
      <c r="V51" s="115"/>
      <c r="W51" s="115"/>
      <c r="X51" s="115" t="e">
        <f>X50/(Y50*Z50)</f>
        <v>#DIV/0!</v>
      </c>
      <c r="Y51" s="115"/>
      <c r="Z51" s="115"/>
      <c r="AA51" s="115" t="e">
        <f>AA50/(AB50*AC50)</f>
        <v>#DIV/0!</v>
      </c>
      <c r="AB51" s="115"/>
      <c r="AC51" s="115"/>
      <c r="AD51" s="115" t="e">
        <f>AD50/(AE50*AF50)</f>
        <v>#DIV/0!</v>
      </c>
      <c r="AE51" s="115"/>
      <c r="AF51" s="115"/>
      <c r="AG51" s="115" t="e">
        <f>AG50/(AH50*AI50)</f>
        <v>#DIV/0!</v>
      </c>
      <c r="AH51" s="115"/>
      <c r="AI51" s="115"/>
      <c r="AJ51" s="115" t="e">
        <f>AJ50/(AK50*AL50)</f>
        <v>#DIV/0!</v>
      </c>
      <c r="AK51" s="115"/>
      <c r="AL51" s="115"/>
      <c r="AM51" s="115" t="e">
        <f>AM50/(AN50*AO50)</f>
        <v>#DIV/0!</v>
      </c>
      <c r="AN51" s="115"/>
      <c r="AO51" s="115"/>
      <c r="AP51" s="115" t="e">
        <f>AP50/(AQ50*AR50)</f>
        <v>#DIV/0!</v>
      </c>
      <c r="AQ51" s="115"/>
      <c r="AR51" s="115"/>
      <c r="AS51" s="115" t="e">
        <f>AS50/(AT50*AU50)</f>
        <v>#DIV/0!</v>
      </c>
      <c r="AT51" s="115"/>
      <c r="AU51" s="115"/>
    </row>
    <row r="52" spans="2:47" ht="18" customHeight="1" x14ac:dyDescent="0.25">
      <c r="B52" s="244"/>
      <c r="C52" s="109">
        <v>23</v>
      </c>
      <c r="D52" s="97" t="s">
        <v>79</v>
      </c>
      <c r="E52" s="103" t="s">
        <v>80</v>
      </c>
      <c r="F52" s="242" t="s">
        <v>345</v>
      </c>
      <c r="G52" s="114">
        <v>15</v>
      </c>
      <c r="H52" s="183" t="s">
        <v>38</v>
      </c>
      <c r="I52" s="169">
        <v>29</v>
      </c>
      <c r="J52" s="170"/>
      <c r="K52" s="171"/>
      <c r="L52" s="169"/>
      <c r="M52" s="170"/>
      <c r="N52" s="171"/>
      <c r="O52" s="169"/>
      <c r="P52" s="170"/>
      <c r="Q52" s="171"/>
      <c r="R52" s="169"/>
      <c r="S52" s="170"/>
      <c r="T52" s="171"/>
      <c r="U52" s="169"/>
      <c r="V52" s="170"/>
      <c r="W52" s="171"/>
      <c r="X52" s="169"/>
      <c r="Y52" s="170"/>
      <c r="Z52" s="171"/>
      <c r="AA52" s="169"/>
      <c r="AB52" s="170"/>
      <c r="AC52" s="171"/>
      <c r="AD52" s="169"/>
      <c r="AE52" s="170"/>
      <c r="AF52" s="171"/>
      <c r="AG52" s="169"/>
      <c r="AH52" s="170"/>
      <c r="AI52" s="171"/>
      <c r="AJ52" s="169"/>
      <c r="AK52" s="170"/>
      <c r="AL52" s="171"/>
      <c r="AM52" s="169"/>
      <c r="AN52" s="170"/>
      <c r="AO52" s="171"/>
      <c r="AP52" s="169"/>
      <c r="AQ52" s="170"/>
      <c r="AR52" s="171"/>
      <c r="AS52" s="169"/>
      <c r="AT52" s="170"/>
      <c r="AU52" s="171"/>
    </row>
    <row r="53" spans="2:47" ht="18" customHeight="1" x14ac:dyDescent="0.25">
      <c r="B53" s="244"/>
      <c r="C53" s="109"/>
      <c r="D53" s="97"/>
      <c r="E53" s="103"/>
      <c r="F53" s="103"/>
      <c r="G53" s="114"/>
      <c r="H53" s="183"/>
      <c r="I53" s="172"/>
      <c r="J53" s="173"/>
      <c r="K53" s="174"/>
      <c r="L53" s="172"/>
      <c r="M53" s="173"/>
      <c r="N53" s="174"/>
      <c r="O53" s="172"/>
      <c r="P53" s="173"/>
      <c r="Q53" s="174"/>
      <c r="R53" s="172"/>
      <c r="S53" s="173"/>
      <c r="T53" s="174"/>
      <c r="U53" s="172"/>
      <c r="V53" s="173"/>
      <c r="W53" s="174"/>
      <c r="X53" s="172"/>
      <c r="Y53" s="173"/>
      <c r="Z53" s="174"/>
      <c r="AA53" s="172"/>
      <c r="AB53" s="173"/>
      <c r="AC53" s="174"/>
      <c r="AD53" s="172"/>
      <c r="AE53" s="173"/>
      <c r="AF53" s="174"/>
      <c r="AG53" s="172"/>
      <c r="AH53" s="173"/>
      <c r="AI53" s="174"/>
      <c r="AJ53" s="172"/>
      <c r="AK53" s="173"/>
      <c r="AL53" s="174"/>
      <c r="AM53" s="172"/>
      <c r="AN53" s="173"/>
      <c r="AO53" s="174"/>
      <c r="AP53" s="172"/>
      <c r="AQ53" s="173"/>
      <c r="AR53" s="174"/>
      <c r="AS53" s="172"/>
      <c r="AT53" s="173"/>
      <c r="AU53" s="174"/>
    </row>
    <row r="54" spans="2:47" ht="18" customHeight="1" x14ac:dyDescent="0.25">
      <c r="B54" s="244"/>
      <c r="C54" s="109">
        <v>24</v>
      </c>
      <c r="D54" s="97" t="s">
        <v>300</v>
      </c>
      <c r="E54" s="97" t="s">
        <v>82</v>
      </c>
      <c r="F54" s="97" t="s">
        <v>346</v>
      </c>
      <c r="G54" s="71">
        <v>0.85</v>
      </c>
      <c r="H54" s="183" t="s">
        <v>28</v>
      </c>
      <c r="I54" s="14">
        <v>3806</v>
      </c>
      <c r="J54" s="154">
        <v>4956</v>
      </c>
      <c r="K54" s="155"/>
      <c r="L54" s="14">
        <v>4560</v>
      </c>
      <c r="M54" s="154">
        <v>5520</v>
      </c>
      <c r="N54" s="155"/>
      <c r="O54" s="14"/>
      <c r="P54" s="154"/>
      <c r="Q54" s="155"/>
      <c r="R54" s="14"/>
      <c r="S54" s="154"/>
      <c r="T54" s="155"/>
      <c r="U54" s="14"/>
      <c r="V54" s="154"/>
      <c r="W54" s="155"/>
      <c r="X54" s="14"/>
      <c r="Y54" s="154"/>
      <c r="Z54" s="155"/>
      <c r="AA54" s="14"/>
      <c r="AB54" s="154"/>
      <c r="AC54" s="155"/>
      <c r="AD54" s="14"/>
      <c r="AE54" s="154"/>
      <c r="AF54" s="155"/>
      <c r="AG54" s="14"/>
      <c r="AH54" s="154"/>
      <c r="AI54" s="155"/>
      <c r="AJ54" s="14"/>
      <c r="AK54" s="154"/>
      <c r="AL54" s="155"/>
      <c r="AM54" s="14"/>
      <c r="AN54" s="154"/>
      <c r="AO54" s="155"/>
      <c r="AP54" s="14"/>
      <c r="AQ54" s="154"/>
      <c r="AR54" s="155"/>
      <c r="AS54" s="14"/>
      <c r="AT54" s="154"/>
      <c r="AU54" s="155"/>
    </row>
    <row r="55" spans="2:47" ht="18" customHeight="1" x14ac:dyDescent="0.25">
      <c r="B55" s="244"/>
      <c r="C55" s="109"/>
      <c r="D55" s="97"/>
      <c r="E55" s="97"/>
      <c r="F55" s="97"/>
      <c r="G55" s="66"/>
      <c r="H55" s="183"/>
      <c r="I55" s="115">
        <f>(I54/J54)*100</f>
        <v>76.795803066989507</v>
      </c>
      <c r="J55" s="115"/>
      <c r="K55" s="115"/>
      <c r="L55" s="115">
        <f>(L54/M54)*100</f>
        <v>82.608695652173907</v>
      </c>
      <c r="M55" s="115"/>
      <c r="N55" s="115"/>
      <c r="O55" s="115" t="e">
        <f>(O54/P54)*100</f>
        <v>#DIV/0!</v>
      </c>
      <c r="P55" s="115"/>
      <c r="Q55" s="115"/>
      <c r="R55" s="115" t="e">
        <f>(R54/S54)*100</f>
        <v>#DIV/0!</v>
      </c>
      <c r="S55" s="115"/>
      <c r="T55" s="115"/>
      <c r="U55" s="115" t="e">
        <f>(U54/V54)*100</f>
        <v>#DIV/0!</v>
      </c>
      <c r="V55" s="115"/>
      <c r="W55" s="115"/>
      <c r="X55" s="115" t="e">
        <f>(X54/Y54)*100</f>
        <v>#DIV/0!</v>
      </c>
      <c r="Y55" s="115"/>
      <c r="Z55" s="115"/>
      <c r="AA55" s="115" t="e">
        <f>(AA54/AB54)*100</f>
        <v>#DIV/0!</v>
      </c>
      <c r="AB55" s="115"/>
      <c r="AC55" s="115"/>
      <c r="AD55" s="115" t="e">
        <f>(AD54/AE54)*100</f>
        <v>#DIV/0!</v>
      </c>
      <c r="AE55" s="115"/>
      <c r="AF55" s="115"/>
      <c r="AG55" s="115" t="e">
        <f>(AG54/AH54)*100</f>
        <v>#DIV/0!</v>
      </c>
      <c r="AH55" s="115"/>
      <c r="AI55" s="115"/>
      <c r="AJ55" s="115" t="e">
        <f>(AJ54/AK54)*100</f>
        <v>#DIV/0!</v>
      </c>
      <c r="AK55" s="115"/>
      <c r="AL55" s="115"/>
      <c r="AM55" s="115" t="e">
        <f>(AM54/AN54)*100</f>
        <v>#DIV/0!</v>
      </c>
      <c r="AN55" s="115"/>
      <c r="AO55" s="115"/>
      <c r="AP55" s="115" t="e">
        <f>(AP54/AQ54)*100</f>
        <v>#DIV/0!</v>
      </c>
      <c r="AQ55" s="115"/>
      <c r="AR55" s="115"/>
      <c r="AS55" s="115" t="e">
        <f>(AS54/AT54)*100</f>
        <v>#DIV/0!</v>
      </c>
      <c r="AT55" s="115"/>
      <c r="AU55" s="115"/>
    </row>
    <row r="56" spans="2:47" ht="18" customHeight="1" x14ac:dyDescent="0.25">
      <c r="B56" s="244"/>
      <c r="C56" s="109">
        <v>25</v>
      </c>
      <c r="D56" s="103" t="s">
        <v>83</v>
      </c>
      <c r="E56" s="103" t="s">
        <v>84</v>
      </c>
      <c r="F56" s="103" t="s">
        <v>347</v>
      </c>
      <c r="G56" s="66" t="s">
        <v>72</v>
      </c>
      <c r="H56" s="214" t="s">
        <v>38</v>
      </c>
      <c r="I56" s="14">
        <v>36</v>
      </c>
      <c r="J56" s="154">
        <v>906</v>
      </c>
      <c r="K56" s="155"/>
      <c r="L56" s="14">
        <v>39</v>
      </c>
      <c r="M56" s="154">
        <v>2355</v>
      </c>
      <c r="N56" s="155"/>
      <c r="O56" s="14"/>
      <c r="P56" s="154"/>
      <c r="Q56" s="155"/>
      <c r="R56" s="14"/>
      <c r="S56" s="154"/>
      <c r="T56" s="155"/>
      <c r="U56" s="14"/>
      <c r="V56" s="154"/>
      <c r="W56" s="155"/>
      <c r="X56" s="14"/>
      <c r="Y56" s="154"/>
      <c r="Z56" s="155"/>
      <c r="AA56" s="14"/>
      <c r="AB56" s="154"/>
      <c r="AC56" s="155"/>
      <c r="AD56" s="14"/>
      <c r="AE56" s="154"/>
      <c r="AF56" s="155"/>
      <c r="AG56" s="14"/>
      <c r="AH56" s="154"/>
      <c r="AI56" s="155"/>
      <c r="AJ56" s="14"/>
      <c r="AK56" s="154"/>
      <c r="AL56" s="155"/>
      <c r="AM56" s="14"/>
      <c r="AN56" s="154"/>
      <c r="AO56" s="155"/>
      <c r="AP56" s="14"/>
      <c r="AQ56" s="154"/>
      <c r="AR56" s="155"/>
      <c r="AS56" s="14"/>
      <c r="AT56" s="154"/>
      <c r="AU56" s="155"/>
    </row>
    <row r="57" spans="2:47" ht="18" customHeight="1" thickBot="1" x14ac:dyDescent="0.3">
      <c r="B57" s="244"/>
      <c r="C57" s="109"/>
      <c r="D57" s="103"/>
      <c r="E57" s="103"/>
      <c r="F57" s="103"/>
      <c r="G57" s="66"/>
      <c r="H57" s="214"/>
      <c r="I57" s="115">
        <f>(I56/J56)*100</f>
        <v>3.9735099337748347</v>
      </c>
      <c r="J57" s="115"/>
      <c r="K57" s="115"/>
      <c r="L57" s="115">
        <f>(L56/M56)*100</f>
        <v>1.6560509554140128</v>
      </c>
      <c r="M57" s="115"/>
      <c r="N57" s="115"/>
      <c r="O57" s="115" t="e">
        <f>(O56/P56)*100</f>
        <v>#DIV/0!</v>
      </c>
      <c r="P57" s="115"/>
      <c r="Q57" s="115"/>
      <c r="R57" s="115" t="e">
        <f>(R56/S56)*100</f>
        <v>#DIV/0!</v>
      </c>
      <c r="S57" s="115"/>
      <c r="T57" s="115"/>
      <c r="U57" s="115" t="e">
        <f>(U56/V56)*100</f>
        <v>#DIV/0!</v>
      </c>
      <c r="V57" s="115"/>
      <c r="W57" s="115"/>
      <c r="X57" s="115" t="e">
        <f>(X56/Y56)*100</f>
        <v>#DIV/0!</v>
      </c>
      <c r="Y57" s="115"/>
      <c r="Z57" s="115"/>
      <c r="AA57" s="115" t="e">
        <f>(AA56/AB56)*100</f>
        <v>#DIV/0!</v>
      </c>
      <c r="AB57" s="115"/>
      <c r="AC57" s="115"/>
      <c r="AD57" s="115" t="e">
        <f>(AD56/AE56)*100</f>
        <v>#DIV/0!</v>
      </c>
      <c r="AE57" s="115"/>
      <c r="AF57" s="115"/>
      <c r="AG57" s="115" t="e">
        <f>(AG56/AH56)*100</f>
        <v>#DIV/0!</v>
      </c>
      <c r="AH57" s="115"/>
      <c r="AI57" s="115"/>
      <c r="AJ57" s="115" t="e">
        <f>(AJ56/AK56)*100</f>
        <v>#DIV/0!</v>
      </c>
      <c r="AK57" s="115"/>
      <c r="AL57" s="115"/>
      <c r="AM57" s="115" t="e">
        <f>(AM56/AN56)*100</f>
        <v>#DIV/0!</v>
      </c>
      <c r="AN57" s="115"/>
      <c r="AO57" s="115"/>
      <c r="AP57" s="115" t="e">
        <f>(AP56/AQ56)*100</f>
        <v>#DIV/0!</v>
      </c>
      <c r="AQ57" s="115"/>
      <c r="AR57" s="115"/>
      <c r="AS57" s="115" t="e">
        <f>(AS56/AT56)*100</f>
        <v>#DIV/0!</v>
      </c>
      <c r="AT57" s="115"/>
      <c r="AU57" s="115"/>
    </row>
    <row r="58" spans="2:47" ht="18" customHeight="1" x14ac:dyDescent="0.25">
      <c r="B58" s="240" t="s">
        <v>86</v>
      </c>
      <c r="C58" s="109">
        <v>26</v>
      </c>
      <c r="D58" s="97" t="s">
        <v>301</v>
      </c>
      <c r="E58" s="97" t="s">
        <v>88</v>
      </c>
      <c r="F58" s="242" t="s">
        <v>348</v>
      </c>
      <c r="G58" s="79">
        <v>1</v>
      </c>
      <c r="H58" s="183" t="s">
        <v>28</v>
      </c>
      <c r="I58" s="14">
        <v>2361</v>
      </c>
      <c r="J58" s="154">
        <v>2361</v>
      </c>
      <c r="K58" s="155"/>
      <c r="L58" s="14">
        <v>2167</v>
      </c>
      <c r="M58" s="154">
        <v>2167</v>
      </c>
      <c r="N58" s="155"/>
      <c r="O58" s="14"/>
      <c r="P58" s="154"/>
      <c r="Q58" s="155"/>
      <c r="R58" s="14"/>
      <c r="S58" s="154"/>
      <c r="T58" s="155"/>
      <c r="U58" s="14"/>
      <c r="V58" s="154"/>
      <c r="W58" s="155"/>
      <c r="X58" s="14"/>
      <c r="Y58" s="154"/>
      <c r="Z58" s="155"/>
      <c r="AA58" s="14"/>
      <c r="AB58" s="154"/>
      <c r="AC58" s="155"/>
      <c r="AD58" s="14"/>
      <c r="AE58" s="154"/>
      <c r="AF58" s="155"/>
      <c r="AG58" s="14"/>
      <c r="AH58" s="154"/>
      <c r="AI58" s="155"/>
      <c r="AJ58" s="14"/>
      <c r="AK58" s="154"/>
      <c r="AL58" s="155"/>
      <c r="AM58" s="14"/>
      <c r="AN58" s="154"/>
      <c r="AO58" s="155"/>
      <c r="AP58" s="14"/>
      <c r="AQ58" s="154"/>
      <c r="AR58" s="155"/>
      <c r="AS58" s="14"/>
      <c r="AT58" s="154"/>
      <c r="AU58" s="155"/>
    </row>
    <row r="59" spans="2:47" ht="18" customHeight="1" x14ac:dyDescent="0.25">
      <c r="B59" s="241"/>
      <c r="C59" s="109"/>
      <c r="D59" s="97"/>
      <c r="E59" s="97"/>
      <c r="F59" s="103"/>
      <c r="G59" s="77"/>
      <c r="H59" s="183"/>
      <c r="I59" s="115">
        <f>(I58/J58)*100</f>
        <v>100</v>
      </c>
      <c r="J59" s="115"/>
      <c r="K59" s="115"/>
      <c r="L59" s="115">
        <f>(L58/M58)*100</f>
        <v>100</v>
      </c>
      <c r="M59" s="115"/>
      <c r="N59" s="115"/>
      <c r="O59" s="115" t="e">
        <f>(O58/P58)*100</f>
        <v>#DIV/0!</v>
      </c>
      <c r="P59" s="115"/>
      <c r="Q59" s="115"/>
      <c r="R59" s="115" t="e">
        <f>(R58/S58)*100</f>
        <v>#DIV/0!</v>
      </c>
      <c r="S59" s="115"/>
      <c r="T59" s="115"/>
      <c r="U59" s="115" t="e">
        <f>(U58/V58)*100</f>
        <v>#DIV/0!</v>
      </c>
      <c r="V59" s="115"/>
      <c r="W59" s="115"/>
      <c r="X59" s="115" t="e">
        <f>(X58/Y58)*100</f>
        <v>#DIV/0!</v>
      </c>
      <c r="Y59" s="115"/>
      <c r="Z59" s="115"/>
      <c r="AA59" s="115" t="e">
        <f>(AA58/AB58)*100</f>
        <v>#DIV/0!</v>
      </c>
      <c r="AB59" s="115"/>
      <c r="AC59" s="115"/>
      <c r="AD59" s="115" t="e">
        <f>(AD58/AE58)*100</f>
        <v>#DIV/0!</v>
      </c>
      <c r="AE59" s="115"/>
      <c r="AF59" s="115"/>
      <c r="AG59" s="115" t="e">
        <f>(AG58/AH58)*100</f>
        <v>#DIV/0!</v>
      </c>
      <c r="AH59" s="115"/>
      <c r="AI59" s="115"/>
      <c r="AJ59" s="115" t="e">
        <f>(AJ58/AK58)*100</f>
        <v>#DIV/0!</v>
      </c>
      <c r="AK59" s="115"/>
      <c r="AL59" s="115"/>
      <c r="AM59" s="115" t="e">
        <f>(AM58/AN58)*100</f>
        <v>#DIV/0!</v>
      </c>
      <c r="AN59" s="115"/>
      <c r="AO59" s="115"/>
      <c r="AP59" s="115" t="e">
        <f>(AP58/AQ58)*100</f>
        <v>#DIV/0!</v>
      </c>
      <c r="AQ59" s="115"/>
      <c r="AR59" s="115"/>
      <c r="AS59" s="115" t="e">
        <f>(AS58/AT58)*100</f>
        <v>#DIV/0!</v>
      </c>
      <c r="AT59" s="115"/>
      <c r="AU59" s="115"/>
    </row>
    <row r="60" spans="2:47" ht="18" customHeight="1" x14ac:dyDescent="0.25">
      <c r="B60" s="241"/>
      <c r="C60" s="109">
        <v>27</v>
      </c>
      <c r="D60" s="97" t="s">
        <v>89</v>
      </c>
      <c r="E60" s="97" t="s">
        <v>90</v>
      </c>
      <c r="F60" s="97" t="s">
        <v>349</v>
      </c>
      <c r="G60" s="77" t="s">
        <v>91</v>
      </c>
      <c r="H60" s="183" t="s">
        <v>38</v>
      </c>
      <c r="I60" s="14">
        <v>479</v>
      </c>
      <c r="J60" s="154">
        <v>2361</v>
      </c>
      <c r="K60" s="155"/>
      <c r="L60" s="14">
        <v>451</v>
      </c>
      <c r="M60" s="154">
        <v>2167</v>
      </c>
      <c r="N60" s="155"/>
      <c r="O60" s="14"/>
      <c r="P60" s="154"/>
      <c r="Q60" s="155"/>
      <c r="R60" s="14"/>
      <c r="S60" s="154"/>
      <c r="T60" s="155"/>
      <c r="U60" s="14"/>
      <c r="V60" s="154"/>
      <c r="W60" s="155"/>
      <c r="X60" s="14"/>
      <c r="Y60" s="154"/>
      <c r="Z60" s="155"/>
      <c r="AA60" s="14"/>
      <c r="AB60" s="154"/>
      <c r="AC60" s="155"/>
      <c r="AD60" s="14"/>
      <c r="AE60" s="154"/>
      <c r="AF60" s="155"/>
      <c r="AG60" s="14"/>
      <c r="AH60" s="154"/>
      <c r="AI60" s="155"/>
      <c r="AJ60" s="14"/>
      <c r="AK60" s="154"/>
      <c r="AL60" s="155"/>
      <c r="AM60" s="14"/>
      <c r="AN60" s="154"/>
      <c r="AO60" s="155"/>
      <c r="AP60" s="14"/>
      <c r="AQ60" s="154"/>
      <c r="AR60" s="155"/>
      <c r="AS60" s="14"/>
      <c r="AT60" s="154"/>
      <c r="AU60" s="155"/>
    </row>
    <row r="61" spans="2:47" ht="18" customHeight="1" x14ac:dyDescent="0.25">
      <c r="B61" s="241"/>
      <c r="C61" s="109"/>
      <c r="D61" s="97"/>
      <c r="E61" s="97"/>
      <c r="F61" s="97"/>
      <c r="G61" s="77"/>
      <c r="H61" s="183"/>
      <c r="I61" s="115">
        <f>(I60/J60)*100</f>
        <v>20.288013553578992</v>
      </c>
      <c r="J61" s="115"/>
      <c r="K61" s="115"/>
      <c r="L61" s="115">
        <f>(L60/M60)*100</f>
        <v>20.812182741116754</v>
      </c>
      <c r="M61" s="115"/>
      <c r="N61" s="115"/>
      <c r="O61" s="115" t="e">
        <f>(O60/P60)*100</f>
        <v>#DIV/0!</v>
      </c>
      <c r="P61" s="115"/>
      <c r="Q61" s="115"/>
      <c r="R61" s="115" t="e">
        <f>(R60/S60)*100</f>
        <v>#DIV/0!</v>
      </c>
      <c r="S61" s="115"/>
      <c r="T61" s="115"/>
      <c r="U61" s="115" t="e">
        <f>(U60/V60)*100</f>
        <v>#DIV/0!</v>
      </c>
      <c r="V61" s="115"/>
      <c r="W61" s="115"/>
      <c r="X61" s="115" t="e">
        <f>(X60/Y60)*100</f>
        <v>#DIV/0!</v>
      </c>
      <c r="Y61" s="115"/>
      <c r="Z61" s="115"/>
      <c r="AA61" s="115" t="e">
        <f>(AA60/AB60)*100</f>
        <v>#DIV/0!</v>
      </c>
      <c r="AB61" s="115"/>
      <c r="AC61" s="115"/>
      <c r="AD61" s="115" t="e">
        <f>(AD60/AE60)*100</f>
        <v>#DIV/0!</v>
      </c>
      <c r="AE61" s="115"/>
      <c r="AF61" s="115"/>
      <c r="AG61" s="115" t="e">
        <f>(AG60/AH60)*100</f>
        <v>#DIV/0!</v>
      </c>
      <c r="AH61" s="115"/>
      <c r="AI61" s="115"/>
      <c r="AJ61" s="115" t="e">
        <f>(AJ60/AK60)*100</f>
        <v>#DIV/0!</v>
      </c>
      <c r="AK61" s="115"/>
      <c r="AL61" s="115"/>
      <c r="AM61" s="115" t="e">
        <f>(AM60/AN60)*100</f>
        <v>#DIV/0!</v>
      </c>
      <c r="AN61" s="115"/>
      <c r="AO61" s="115"/>
      <c r="AP61" s="115" t="e">
        <f>(AP60/AQ60)*100</f>
        <v>#DIV/0!</v>
      </c>
      <c r="AQ61" s="115"/>
      <c r="AR61" s="115"/>
      <c r="AS61" s="115" t="e">
        <f>(AS60/AT60)*100</f>
        <v>#DIV/0!</v>
      </c>
      <c r="AT61" s="115"/>
      <c r="AU61" s="115"/>
    </row>
    <row r="62" spans="2:47" ht="18" customHeight="1" x14ac:dyDescent="0.25">
      <c r="B62" s="241"/>
      <c r="C62" s="109">
        <v>28</v>
      </c>
      <c r="D62" s="97" t="s">
        <v>302</v>
      </c>
      <c r="E62" s="97" t="s">
        <v>93</v>
      </c>
      <c r="F62" s="97" t="s">
        <v>350</v>
      </c>
      <c r="G62" s="77" t="s">
        <v>94</v>
      </c>
      <c r="H62" s="183" t="s">
        <v>28</v>
      </c>
      <c r="I62" s="14">
        <v>312</v>
      </c>
      <c r="J62" s="154">
        <v>2361</v>
      </c>
      <c r="K62" s="155"/>
      <c r="L62" s="14">
        <v>285</v>
      </c>
      <c r="M62" s="154">
        <v>2167</v>
      </c>
      <c r="N62" s="155"/>
      <c r="O62" s="14"/>
      <c r="P62" s="154"/>
      <c r="Q62" s="155"/>
      <c r="R62" s="14"/>
      <c r="S62" s="154"/>
      <c r="T62" s="155"/>
      <c r="U62" s="14"/>
      <c r="V62" s="154"/>
      <c r="W62" s="155"/>
      <c r="X62" s="14"/>
      <c r="Y62" s="154"/>
      <c r="Z62" s="155"/>
      <c r="AA62" s="14"/>
      <c r="AB62" s="154"/>
      <c r="AC62" s="155"/>
      <c r="AD62" s="14"/>
      <c r="AE62" s="154"/>
      <c r="AF62" s="155"/>
      <c r="AG62" s="14"/>
      <c r="AH62" s="154"/>
      <c r="AI62" s="155"/>
      <c r="AJ62" s="14"/>
      <c r="AK62" s="154"/>
      <c r="AL62" s="155"/>
      <c r="AM62" s="14"/>
      <c r="AN62" s="154"/>
      <c r="AO62" s="155"/>
      <c r="AP62" s="14"/>
      <c r="AQ62" s="154"/>
      <c r="AR62" s="155"/>
      <c r="AS62" s="14"/>
      <c r="AT62" s="154"/>
      <c r="AU62" s="155"/>
    </row>
    <row r="63" spans="2:47" ht="18" customHeight="1" thickBot="1" x14ac:dyDescent="0.3">
      <c r="B63" s="241"/>
      <c r="C63" s="109"/>
      <c r="D63" s="97"/>
      <c r="E63" s="97"/>
      <c r="F63" s="97"/>
      <c r="G63" s="77"/>
      <c r="H63" s="183"/>
      <c r="I63" s="115">
        <f>(I62/J62)*100</f>
        <v>13.214739517153747</v>
      </c>
      <c r="J63" s="115"/>
      <c r="K63" s="115"/>
      <c r="L63" s="115">
        <f>(L62/M62)*100</f>
        <v>13.151822796492848</v>
      </c>
      <c r="M63" s="115"/>
      <c r="N63" s="115"/>
      <c r="O63" s="115" t="e">
        <f>(O62/P62)*100</f>
        <v>#DIV/0!</v>
      </c>
      <c r="P63" s="115"/>
      <c r="Q63" s="115"/>
      <c r="R63" s="115" t="e">
        <f>(R62/S62)*100</f>
        <v>#DIV/0!</v>
      </c>
      <c r="S63" s="115"/>
      <c r="T63" s="115"/>
      <c r="U63" s="115" t="e">
        <f>(U62/V62)*100</f>
        <v>#DIV/0!</v>
      </c>
      <c r="V63" s="115"/>
      <c r="W63" s="115"/>
      <c r="X63" s="115" t="e">
        <f>(X62/Y62)*100</f>
        <v>#DIV/0!</v>
      </c>
      <c r="Y63" s="115"/>
      <c r="Z63" s="115"/>
      <c r="AA63" s="115" t="e">
        <f>(AA62/AB62)*100</f>
        <v>#DIV/0!</v>
      </c>
      <c r="AB63" s="115"/>
      <c r="AC63" s="115"/>
      <c r="AD63" s="115" t="e">
        <f>(AD62/AE62)*100</f>
        <v>#DIV/0!</v>
      </c>
      <c r="AE63" s="115"/>
      <c r="AF63" s="115"/>
      <c r="AG63" s="115" t="e">
        <f>(AG62/AH62)*100</f>
        <v>#DIV/0!</v>
      </c>
      <c r="AH63" s="115"/>
      <c r="AI63" s="115"/>
      <c r="AJ63" s="115" t="e">
        <f>(AJ62/AK62)*100</f>
        <v>#DIV/0!</v>
      </c>
      <c r="AK63" s="115"/>
      <c r="AL63" s="115"/>
      <c r="AM63" s="115" t="e">
        <f>(AM62/AN62)*100</f>
        <v>#DIV/0!</v>
      </c>
      <c r="AN63" s="115"/>
      <c r="AO63" s="115"/>
      <c r="AP63" s="115" t="e">
        <f>(AP62/AQ62)*100</f>
        <v>#DIV/0!</v>
      </c>
      <c r="AQ63" s="115"/>
      <c r="AR63" s="115"/>
      <c r="AS63" s="115" t="e">
        <f>(AS62/AT62)*100</f>
        <v>#DIV/0!</v>
      </c>
      <c r="AT63" s="115"/>
      <c r="AU63" s="115"/>
    </row>
    <row r="64" spans="2:47" ht="18" customHeight="1" x14ac:dyDescent="0.25">
      <c r="B64" s="238" t="s">
        <v>96</v>
      </c>
      <c r="C64" s="109">
        <v>29</v>
      </c>
      <c r="D64" s="97" t="s">
        <v>97</v>
      </c>
      <c r="E64" s="97" t="s">
        <v>98</v>
      </c>
      <c r="F64" s="222" t="s">
        <v>351</v>
      </c>
      <c r="G64" s="71">
        <v>0.8</v>
      </c>
      <c r="H64" s="183" t="s">
        <v>38</v>
      </c>
      <c r="I64" s="14">
        <v>2755</v>
      </c>
      <c r="J64" s="154">
        <v>3625</v>
      </c>
      <c r="K64" s="155"/>
      <c r="L64" s="14">
        <v>2782</v>
      </c>
      <c r="M64" s="154">
        <v>3625</v>
      </c>
      <c r="N64" s="155"/>
      <c r="O64" s="14"/>
      <c r="P64" s="154"/>
      <c r="Q64" s="155"/>
      <c r="R64" s="14"/>
      <c r="S64" s="154"/>
      <c r="T64" s="155"/>
      <c r="U64" s="14"/>
      <c r="V64" s="154"/>
      <c r="W64" s="155"/>
      <c r="X64" s="14"/>
      <c r="Y64" s="154"/>
      <c r="Z64" s="155"/>
      <c r="AA64" s="14"/>
      <c r="AB64" s="154"/>
      <c r="AC64" s="155"/>
      <c r="AD64" s="14"/>
      <c r="AE64" s="154"/>
      <c r="AF64" s="155"/>
      <c r="AG64" s="14"/>
      <c r="AH64" s="154"/>
      <c r="AI64" s="155"/>
      <c r="AJ64" s="14"/>
      <c r="AK64" s="154"/>
      <c r="AL64" s="155"/>
      <c r="AM64" s="14"/>
      <c r="AN64" s="154"/>
      <c r="AO64" s="155"/>
      <c r="AP64" s="14"/>
      <c r="AQ64" s="154"/>
      <c r="AR64" s="155"/>
      <c r="AS64" s="14"/>
      <c r="AT64" s="154"/>
      <c r="AU64" s="155"/>
    </row>
    <row r="65" spans="2:47" ht="18" customHeight="1" x14ac:dyDescent="0.25">
      <c r="B65" s="239"/>
      <c r="C65" s="109"/>
      <c r="D65" s="97"/>
      <c r="E65" s="97"/>
      <c r="F65" s="97"/>
      <c r="G65" s="66"/>
      <c r="H65" s="183"/>
      <c r="I65" s="115">
        <f>(I64/J64)*100</f>
        <v>76</v>
      </c>
      <c r="J65" s="115"/>
      <c r="K65" s="115"/>
      <c r="L65" s="115">
        <f>(L64/M64)*100</f>
        <v>76.744827586206895</v>
      </c>
      <c r="M65" s="115"/>
      <c r="N65" s="115"/>
      <c r="O65" s="115" t="e">
        <f>(O64/P64)*100</f>
        <v>#DIV/0!</v>
      </c>
      <c r="P65" s="115"/>
      <c r="Q65" s="115"/>
      <c r="R65" s="115" t="e">
        <f>(R64/S64)*100</f>
        <v>#DIV/0!</v>
      </c>
      <c r="S65" s="115"/>
      <c r="T65" s="115"/>
      <c r="U65" s="115" t="e">
        <f>(U64/V64)*100</f>
        <v>#DIV/0!</v>
      </c>
      <c r="V65" s="115"/>
      <c r="W65" s="115"/>
      <c r="X65" s="115" t="e">
        <f>(X64/Y64)*100</f>
        <v>#DIV/0!</v>
      </c>
      <c r="Y65" s="115"/>
      <c r="Z65" s="115"/>
      <c r="AA65" s="115" t="e">
        <f>(AA64/AB64)*100</f>
        <v>#DIV/0!</v>
      </c>
      <c r="AB65" s="115"/>
      <c r="AC65" s="115"/>
      <c r="AD65" s="115" t="e">
        <f>(AD64/AE64)*100</f>
        <v>#DIV/0!</v>
      </c>
      <c r="AE65" s="115"/>
      <c r="AF65" s="115"/>
      <c r="AG65" s="115" t="e">
        <f>(AG64/AH64)*100</f>
        <v>#DIV/0!</v>
      </c>
      <c r="AH65" s="115"/>
      <c r="AI65" s="115"/>
      <c r="AJ65" s="115" t="e">
        <f>(AJ64/AK64)*100</f>
        <v>#DIV/0!</v>
      </c>
      <c r="AK65" s="115"/>
      <c r="AL65" s="115"/>
      <c r="AM65" s="115" t="e">
        <f>(AM64/AN64)*100</f>
        <v>#DIV/0!</v>
      </c>
      <c r="AN65" s="115"/>
      <c r="AO65" s="115"/>
      <c r="AP65" s="115" t="e">
        <f>(AP64/AQ64)*100</f>
        <v>#DIV/0!</v>
      </c>
      <c r="AQ65" s="115"/>
      <c r="AR65" s="115"/>
      <c r="AS65" s="115" t="e">
        <f>(AS64/AT64)*100</f>
        <v>#DIV/0!</v>
      </c>
      <c r="AT65" s="115"/>
      <c r="AU65" s="115"/>
    </row>
    <row r="66" spans="2:47" ht="18" customHeight="1" x14ac:dyDescent="0.25">
      <c r="B66" s="239"/>
      <c r="C66" s="109">
        <v>30</v>
      </c>
      <c r="D66" s="97" t="s">
        <v>99</v>
      </c>
      <c r="E66" s="97" t="s">
        <v>100</v>
      </c>
      <c r="F66" s="97" t="s">
        <v>352</v>
      </c>
      <c r="G66" s="77" t="s">
        <v>101</v>
      </c>
      <c r="H66" s="183" t="s">
        <v>28</v>
      </c>
      <c r="I66" s="14">
        <v>17</v>
      </c>
      <c r="J66" s="154">
        <v>419</v>
      </c>
      <c r="K66" s="155"/>
      <c r="L66" s="14">
        <v>15</v>
      </c>
      <c r="M66" s="154">
        <v>413</v>
      </c>
      <c r="N66" s="155"/>
      <c r="O66" s="14"/>
      <c r="P66" s="154"/>
      <c r="Q66" s="155"/>
      <c r="R66" s="14"/>
      <c r="S66" s="154"/>
      <c r="T66" s="155"/>
      <c r="U66" s="14"/>
      <c r="V66" s="154"/>
      <c r="W66" s="155"/>
      <c r="X66" s="14"/>
      <c r="Y66" s="154"/>
      <c r="Z66" s="155"/>
      <c r="AA66" s="14"/>
      <c r="AB66" s="154"/>
      <c r="AC66" s="155"/>
      <c r="AD66" s="14"/>
      <c r="AE66" s="154"/>
      <c r="AF66" s="155"/>
      <c r="AG66" s="14"/>
      <c r="AH66" s="154"/>
      <c r="AI66" s="155"/>
      <c r="AJ66" s="14"/>
      <c r="AK66" s="154"/>
      <c r="AL66" s="155"/>
      <c r="AM66" s="14"/>
      <c r="AN66" s="154"/>
      <c r="AO66" s="155"/>
      <c r="AP66" s="14"/>
      <c r="AQ66" s="154"/>
      <c r="AR66" s="155"/>
      <c r="AS66" s="14"/>
      <c r="AT66" s="154"/>
      <c r="AU66" s="155"/>
    </row>
    <row r="67" spans="2:47" ht="18" customHeight="1" x14ac:dyDescent="0.25">
      <c r="B67" s="239"/>
      <c r="C67" s="109"/>
      <c r="D67" s="97"/>
      <c r="E67" s="97"/>
      <c r="F67" s="97"/>
      <c r="G67" s="77"/>
      <c r="H67" s="183"/>
      <c r="I67" s="115">
        <f>(I66/J66)*100</f>
        <v>4.0572792362768499</v>
      </c>
      <c r="J67" s="115"/>
      <c r="K67" s="115"/>
      <c r="L67" s="115">
        <f>(L66/M66)*100</f>
        <v>3.6319612590799029</v>
      </c>
      <c r="M67" s="115"/>
      <c r="N67" s="115"/>
      <c r="O67" s="115" t="e">
        <f>(O66/P66)*100</f>
        <v>#DIV/0!</v>
      </c>
      <c r="P67" s="115"/>
      <c r="Q67" s="115"/>
      <c r="R67" s="115" t="e">
        <f>(R66/S66)*100</f>
        <v>#DIV/0!</v>
      </c>
      <c r="S67" s="115"/>
      <c r="T67" s="115"/>
      <c r="U67" s="115" t="e">
        <f>(U66/V66)*100</f>
        <v>#DIV/0!</v>
      </c>
      <c r="V67" s="115"/>
      <c r="W67" s="115"/>
      <c r="X67" s="115" t="e">
        <f>(X66/Y66)*100</f>
        <v>#DIV/0!</v>
      </c>
      <c r="Y67" s="115"/>
      <c r="Z67" s="115"/>
      <c r="AA67" s="115" t="e">
        <f>(AA66/AB66)*100</f>
        <v>#DIV/0!</v>
      </c>
      <c r="AB67" s="115"/>
      <c r="AC67" s="115"/>
      <c r="AD67" s="115" t="e">
        <f>(AD66/AE66)*100</f>
        <v>#DIV/0!</v>
      </c>
      <c r="AE67" s="115"/>
      <c r="AF67" s="115"/>
      <c r="AG67" s="115" t="e">
        <f>(AG66/AH66)*100</f>
        <v>#DIV/0!</v>
      </c>
      <c r="AH67" s="115"/>
      <c r="AI67" s="115"/>
      <c r="AJ67" s="115" t="e">
        <f>(AJ66/AK66)*100</f>
        <v>#DIV/0!</v>
      </c>
      <c r="AK67" s="115"/>
      <c r="AL67" s="115"/>
      <c r="AM67" s="115" t="e">
        <f>(AM66/AN66)*100</f>
        <v>#DIV/0!</v>
      </c>
      <c r="AN67" s="115"/>
      <c r="AO67" s="115"/>
      <c r="AP67" s="115" t="e">
        <f>(AP66/AQ66)*100</f>
        <v>#DIV/0!</v>
      </c>
      <c r="AQ67" s="115"/>
      <c r="AR67" s="115"/>
      <c r="AS67" s="115" t="e">
        <f>(AS66/AT66)*100</f>
        <v>#DIV/0!</v>
      </c>
      <c r="AT67" s="115"/>
      <c r="AU67" s="115"/>
    </row>
    <row r="68" spans="2:47" ht="18" customHeight="1" x14ac:dyDescent="0.25">
      <c r="B68" s="239"/>
      <c r="C68" s="109">
        <v>31</v>
      </c>
      <c r="D68" s="97" t="s">
        <v>102</v>
      </c>
      <c r="E68" s="97" t="s">
        <v>103</v>
      </c>
      <c r="F68" s="97" t="s">
        <v>353</v>
      </c>
      <c r="G68" s="110" t="s">
        <v>104</v>
      </c>
      <c r="H68" s="183" t="s">
        <v>38</v>
      </c>
      <c r="I68" s="14">
        <v>8</v>
      </c>
      <c r="J68" s="154">
        <v>419</v>
      </c>
      <c r="K68" s="155"/>
      <c r="L68" s="14">
        <v>3</v>
      </c>
      <c r="M68" s="154">
        <v>413</v>
      </c>
      <c r="N68" s="155"/>
      <c r="O68" s="14"/>
      <c r="P68" s="154"/>
      <c r="Q68" s="155"/>
      <c r="R68" s="14"/>
      <c r="S68" s="154"/>
      <c r="T68" s="155"/>
      <c r="U68" s="14"/>
      <c r="V68" s="154"/>
      <c r="W68" s="155"/>
      <c r="X68" s="14"/>
      <c r="Y68" s="154"/>
      <c r="Z68" s="155"/>
      <c r="AA68" s="14"/>
      <c r="AB68" s="154"/>
      <c r="AC68" s="155"/>
      <c r="AD68" s="14"/>
      <c r="AE68" s="154"/>
      <c r="AF68" s="155"/>
      <c r="AG68" s="14"/>
      <c r="AH68" s="154"/>
      <c r="AI68" s="155"/>
      <c r="AJ68" s="14"/>
      <c r="AK68" s="154"/>
      <c r="AL68" s="155"/>
      <c r="AM68" s="14"/>
      <c r="AN68" s="154"/>
      <c r="AO68" s="155"/>
      <c r="AP68" s="14"/>
      <c r="AQ68" s="154"/>
      <c r="AR68" s="155"/>
      <c r="AS68" s="14"/>
      <c r="AT68" s="154"/>
      <c r="AU68" s="155"/>
    </row>
    <row r="69" spans="2:47" ht="18" customHeight="1" x14ac:dyDescent="0.25">
      <c r="B69" s="239"/>
      <c r="C69" s="109"/>
      <c r="D69" s="97"/>
      <c r="E69" s="97"/>
      <c r="F69" s="97"/>
      <c r="G69" s="110"/>
      <c r="H69" s="183"/>
      <c r="I69" s="115">
        <f>(I68/J68)*100</f>
        <v>1.9093078758949882</v>
      </c>
      <c r="J69" s="115"/>
      <c r="K69" s="115"/>
      <c r="L69" s="115">
        <f>(L68/M68)*100</f>
        <v>0.72639225181598066</v>
      </c>
      <c r="M69" s="115"/>
      <c r="N69" s="115"/>
      <c r="O69" s="115" t="e">
        <f>(O68/P68)*100</f>
        <v>#DIV/0!</v>
      </c>
      <c r="P69" s="115"/>
      <c r="Q69" s="115"/>
      <c r="R69" s="115" t="e">
        <f>(R68/S68)*100</f>
        <v>#DIV/0!</v>
      </c>
      <c r="S69" s="115"/>
      <c r="T69" s="115"/>
      <c r="U69" s="115" t="e">
        <f>(U68/V68)*100</f>
        <v>#DIV/0!</v>
      </c>
      <c r="V69" s="115"/>
      <c r="W69" s="115"/>
      <c r="X69" s="115" t="e">
        <f>(X68/Y68)*100</f>
        <v>#DIV/0!</v>
      </c>
      <c r="Y69" s="115"/>
      <c r="Z69" s="115"/>
      <c r="AA69" s="115" t="e">
        <f>(AA68/AB68)*100</f>
        <v>#DIV/0!</v>
      </c>
      <c r="AB69" s="115"/>
      <c r="AC69" s="115"/>
      <c r="AD69" s="115" t="e">
        <f>(AD68/AE68)*100</f>
        <v>#DIV/0!</v>
      </c>
      <c r="AE69" s="115"/>
      <c r="AF69" s="115"/>
      <c r="AG69" s="115" t="e">
        <f>(AG68/AH68)*100</f>
        <v>#DIV/0!</v>
      </c>
      <c r="AH69" s="115"/>
      <c r="AI69" s="115"/>
      <c r="AJ69" s="115" t="e">
        <f>(AJ68/AK68)*100</f>
        <v>#DIV/0!</v>
      </c>
      <c r="AK69" s="115"/>
      <c r="AL69" s="115"/>
      <c r="AM69" s="115" t="e">
        <f>(AM68/AN68)*100</f>
        <v>#DIV/0!</v>
      </c>
      <c r="AN69" s="115"/>
      <c r="AO69" s="115"/>
      <c r="AP69" s="115" t="e">
        <f>(AP68/AQ68)*100</f>
        <v>#DIV/0!</v>
      </c>
      <c r="AQ69" s="115"/>
      <c r="AR69" s="115"/>
      <c r="AS69" s="115" t="e">
        <f>(AS68/AT68)*100</f>
        <v>#DIV/0!</v>
      </c>
      <c r="AT69" s="115"/>
      <c r="AU69" s="115"/>
    </row>
    <row r="70" spans="2:47" ht="18" customHeight="1" x14ac:dyDescent="0.25">
      <c r="B70" s="239"/>
      <c r="C70" s="109">
        <v>32</v>
      </c>
      <c r="D70" s="97" t="s">
        <v>105</v>
      </c>
      <c r="E70" s="97" t="s">
        <v>106</v>
      </c>
      <c r="F70" s="97" t="s">
        <v>354</v>
      </c>
      <c r="G70" s="111">
        <v>7</v>
      </c>
      <c r="H70" s="183" t="s">
        <v>38</v>
      </c>
      <c r="I70" s="14">
        <v>2755</v>
      </c>
      <c r="J70" s="154">
        <v>419</v>
      </c>
      <c r="K70" s="155"/>
      <c r="L70" s="14">
        <v>2782</v>
      </c>
      <c r="M70" s="154">
        <v>413</v>
      </c>
      <c r="N70" s="155"/>
      <c r="O70" s="14"/>
      <c r="P70" s="154"/>
      <c r="Q70" s="155"/>
      <c r="R70" s="14"/>
      <c r="S70" s="154"/>
      <c r="T70" s="155"/>
      <c r="U70" s="14"/>
      <c r="V70" s="154"/>
      <c r="W70" s="155"/>
      <c r="X70" s="14"/>
      <c r="Y70" s="154"/>
      <c r="Z70" s="155"/>
      <c r="AA70" s="14"/>
      <c r="AB70" s="154"/>
      <c r="AC70" s="155"/>
      <c r="AD70" s="14"/>
      <c r="AE70" s="154"/>
      <c r="AF70" s="155"/>
      <c r="AG70" s="14"/>
      <c r="AH70" s="154"/>
      <c r="AI70" s="155"/>
      <c r="AJ70" s="14"/>
      <c r="AK70" s="154"/>
      <c r="AL70" s="155"/>
      <c r="AM70" s="14"/>
      <c r="AN70" s="154"/>
      <c r="AO70" s="155"/>
      <c r="AP70" s="14"/>
      <c r="AQ70" s="154"/>
      <c r="AR70" s="155"/>
      <c r="AS70" s="14"/>
      <c r="AT70" s="154"/>
      <c r="AU70" s="155"/>
    </row>
    <row r="71" spans="2:47" ht="18" customHeight="1" x14ac:dyDescent="0.25">
      <c r="B71" s="239"/>
      <c r="C71" s="109"/>
      <c r="D71" s="97"/>
      <c r="E71" s="97"/>
      <c r="F71" s="97"/>
      <c r="G71" s="111"/>
      <c r="H71" s="183"/>
      <c r="I71" s="115">
        <f>(I70/J70)</f>
        <v>6.5751789976133654</v>
      </c>
      <c r="J71" s="115"/>
      <c r="K71" s="115"/>
      <c r="L71" s="115">
        <f>(L70/M70)</f>
        <v>6.7360774818401934</v>
      </c>
      <c r="M71" s="115"/>
      <c r="N71" s="115"/>
      <c r="O71" s="115" t="e">
        <f>(O70/P70)</f>
        <v>#DIV/0!</v>
      </c>
      <c r="P71" s="115"/>
      <c r="Q71" s="115"/>
      <c r="R71" s="115" t="e">
        <f>(R70/S70)</f>
        <v>#DIV/0!</v>
      </c>
      <c r="S71" s="115"/>
      <c r="T71" s="115"/>
      <c r="U71" s="115" t="e">
        <f>(U70/V70)</f>
        <v>#DIV/0!</v>
      </c>
      <c r="V71" s="115"/>
      <c r="W71" s="115"/>
      <c r="X71" s="115" t="e">
        <f>(X70/Y70)</f>
        <v>#DIV/0!</v>
      </c>
      <c r="Y71" s="115"/>
      <c r="Z71" s="115"/>
      <c r="AA71" s="115" t="e">
        <f>(AA70/AB70)</f>
        <v>#DIV/0!</v>
      </c>
      <c r="AB71" s="115"/>
      <c r="AC71" s="115"/>
      <c r="AD71" s="115" t="e">
        <f>(AD70/AE70)</f>
        <v>#DIV/0!</v>
      </c>
      <c r="AE71" s="115"/>
      <c r="AF71" s="115"/>
      <c r="AG71" s="115" t="e">
        <f>(AG70/AH70)</f>
        <v>#DIV/0!</v>
      </c>
      <c r="AH71" s="115"/>
      <c r="AI71" s="115"/>
      <c r="AJ71" s="115" t="e">
        <f>(AJ70/AK70)</f>
        <v>#DIV/0!</v>
      </c>
      <c r="AK71" s="115"/>
      <c r="AL71" s="115"/>
      <c r="AM71" s="115" t="e">
        <f>(AM70/AN70)</f>
        <v>#DIV/0!</v>
      </c>
      <c r="AN71" s="115"/>
      <c r="AO71" s="115"/>
      <c r="AP71" s="115" t="e">
        <f>(AP70/AQ70)</f>
        <v>#DIV/0!</v>
      </c>
      <c r="AQ71" s="115"/>
      <c r="AR71" s="115"/>
      <c r="AS71" s="115" t="e">
        <f>(AS70/AT70)</f>
        <v>#DIV/0!</v>
      </c>
      <c r="AT71" s="115"/>
      <c r="AU71" s="115"/>
    </row>
    <row r="72" spans="2:47" ht="18" customHeight="1" x14ac:dyDescent="0.25">
      <c r="B72" s="239"/>
      <c r="C72" s="109">
        <v>33</v>
      </c>
      <c r="D72" s="97" t="s">
        <v>303</v>
      </c>
      <c r="E72" s="97" t="s">
        <v>108</v>
      </c>
      <c r="F72" s="97" t="s">
        <v>355</v>
      </c>
      <c r="G72" s="79">
        <v>0.5</v>
      </c>
      <c r="H72" s="183" t="s">
        <v>28</v>
      </c>
      <c r="I72" s="14">
        <v>205</v>
      </c>
      <c r="J72" s="154">
        <v>419</v>
      </c>
      <c r="K72" s="155"/>
      <c r="L72" s="14">
        <v>139</v>
      </c>
      <c r="M72" s="154">
        <v>413</v>
      </c>
      <c r="N72" s="155"/>
      <c r="O72" s="14"/>
      <c r="P72" s="154"/>
      <c r="Q72" s="155"/>
      <c r="R72" s="14"/>
      <c r="S72" s="154"/>
      <c r="T72" s="155"/>
      <c r="U72" s="14"/>
      <c r="V72" s="154"/>
      <c r="W72" s="155"/>
      <c r="X72" s="14"/>
      <c r="Y72" s="154"/>
      <c r="Z72" s="155"/>
      <c r="AA72" s="14"/>
      <c r="AB72" s="154"/>
      <c r="AC72" s="155"/>
      <c r="AD72" s="14"/>
      <c r="AE72" s="154"/>
      <c r="AF72" s="155"/>
      <c r="AG72" s="14"/>
      <c r="AH72" s="154"/>
      <c r="AI72" s="155"/>
      <c r="AJ72" s="14"/>
      <c r="AK72" s="154"/>
      <c r="AL72" s="155"/>
      <c r="AM72" s="14"/>
      <c r="AN72" s="154"/>
      <c r="AO72" s="155"/>
      <c r="AP72" s="14"/>
      <c r="AQ72" s="154"/>
      <c r="AR72" s="155"/>
      <c r="AS72" s="14"/>
      <c r="AT72" s="154"/>
      <c r="AU72" s="155"/>
    </row>
    <row r="73" spans="2:47" ht="18" customHeight="1" x14ac:dyDescent="0.25">
      <c r="B73" s="239"/>
      <c r="C73" s="109"/>
      <c r="D73" s="97"/>
      <c r="E73" s="97"/>
      <c r="F73" s="97"/>
      <c r="G73" s="77"/>
      <c r="H73" s="183"/>
      <c r="I73" s="115">
        <f>(I72/J72)*100</f>
        <v>48.92601431980907</v>
      </c>
      <c r="J73" s="115"/>
      <c r="K73" s="115"/>
      <c r="L73" s="115">
        <f>(L72/M72)*100</f>
        <v>33.656174334140438</v>
      </c>
      <c r="M73" s="115"/>
      <c r="N73" s="115"/>
      <c r="O73" s="115" t="e">
        <f>(O72/P72)*100</f>
        <v>#DIV/0!</v>
      </c>
      <c r="P73" s="115"/>
      <c r="Q73" s="115"/>
      <c r="R73" s="115" t="e">
        <f>(R72/S72)*100</f>
        <v>#DIV/0!</v>
      </c>
      <c r="S73" s="115"/>
      <c r="T73" s="115"/>
      <c r="U73" s="115" t="e">
        <f>(U72/V72)*100</f>
        <v>#DIV/0!</v>
      </c>
      <c r="V73" s="115"/>
      <c r="W73" s="115"/>
      <c r="X73" s="115" t="e">
        <f>(X72/Y72)*100</f>
        <v>#DIV/0!</v>
      </c>
      <c r="Y73" s="115"/>
      <c r="Z73" s="115"/>
      <c r="AA73" s="115" t="e">
        <f>(AA72/AB72)*100</f>
        <v>#DIV/0!</v>
      </c>
      <c r="AB73" s="115"/>
      <c r="AC73" s="115"/>
      <c r="AD73" s="115" t="e">
        <f>(AD72/AE72)*100</f>
        <v>#DIV/0!</v>
      </c>
      <c r="AE73" s="115"/>
      <c r="AF73" s="115"/>
      <c r="AG73" s="115" t="e">
        <f>(AG72/AH72)*100</f>
        <v>#DIV/0!</v>
      </c>
      <c r="AH73" s="115"/>
      <c r="AI73" s="115"/>
      <c r="AJ73" s="115" t="e">
        <f>(AJ72/AK72)*100</f>
        <v>#DIV/0!</v>
      </c>
      <c r="AK73" s="115"/>
      <c r="AL73" s="115"/>
      <c r="AM73" s="115" t="e">
        <f>(AM72/AN72)*100</f>
        <v>#DIV/0!</v>
      </c>
      <c r="AN73" s="115"/>
      <c r="AO73" s="115"/>
      <c r="AP73" s="115" t="e">
        <f>(AP72/AQ72)*100</f>
        <v>#DIV/0!</v>
      </c>
      <c r="AQ73" s="115"/>
      <c r="AR73" s="115"/>
      <c r="AS73" s="115" t="e">
        <f>(AS72/AT72)*100</f>
        <v>#DIV/0!</v>
      </c>
      <c r="AT73" s="115"/>
      <c r="AU73" s="115"/>
    </row>
    <row r="74" spans="2:47" ht="18" customHeight="1" x14ac:dyDescent="0.25">
      <c r="B74" s="239"/>
      <c r="C74" s="109">
        <v>34</v>
      </c>
      <c r="D74" s="97" t="s">
        <v>304</v>
      </c>
      <c r="E74" s="97" t="s">
        <v>110</v>
      </c>
      <c r="F74" s="97" t="s">
        <v>356</v>
      </c>
      <c r="G74" s="79">
        <v>0.1</v>
      </c>
      <c r="H74" s="183" t="s">
        <v>28</v>
      </c>
      <c r="I74" s="14">
        <v>214</v>
      </c>
      <c r="J74" s="154">
        <v>419</v>
      </c>
      <c r="K74" s="155"/>
      <c r="L74" s="14">
        <v>274</v>
      </c>
      <c r="M74" s="154">
        <v>413</v>
      </c>
      <c r="N74" s="155"/>
      <c r="O74" s="14"/>
      <c r="P74" s="154"/>
      <c r="Q74" s="155"/>
      <c r="R74" s="14"/>
      <c r="S74" s="154"/>
      <c r="T74" s="155"/>
      <c r="U74" s="14"/>
      <c r="V74" s="154"/>
      <c r="W74" s="155"/>
      <c r="X74" s="14"/>
      <c r="Y74" s="154"/>
      <c r="Z74" s="155"/>
      <c r="AA74" s="14"/>
      <c r="AB74" s="154"/>
      <c r="AC74" s="155"/>
      <c r="AD74" s="14"/>
      <c r="AE74" s="154"/>
      <c r="AF74" s="155"/>
      <c r="AG74" s="14"/>
      <c r="AH74" s="154"/>
      <c r="AI74" s="155"/>
      <c r="AJ74" s="14"/>
      <c r="AK74" s="154"/>
      <c r="AL74" s="155"/>
      <c r="AM74" s="14"/>
      <c r="AN74" s="154"/>
      <c r="AO74" s="155"/>
      <c r="AP74" s="14"/>
      <c r="AQ74" s="154"/>
      <c r="AR74" s="155"/>
      <c r="AS74" s="14"/>
      <c r="AT74" s="154"/>
      <c r="AU74" s="155"/>
    </row>
    <row r="75" spans="2:47" ht="18" customHeight="1" x14ac:dyDescent="0.25">
      <c r="B75" s="239"/>
      <c r="C75" s="109"/>
      <c r="D75" s="97"/>
      <c r="E75" s="97"/>
      <c r="F75" s="97"/>
      <c r="G75" s="77"/>
      <c r="H75" s="183"/>
      <c r="I75" s="115">
        <f>(I74/J74)*100</f>
        <v>51.073985680190923</v>
      </c>
      <c r="J75" s="115"/>
      <c r="K75" s="115"/>
      <c r="L75" s="115">
        <f>(L74/M74)*100</f>
        <v>66.343825665859569</v>
      </c>
      <c r="M75" s="115"/>
      <c r="N75" s="115"/>
      <c r="O75" s="115" t="e">
        <f>(O74/P74)*100</f>
        <v>#DIV/0!</v>
      </c>
      <c r="P75" s="115"/>
      <c r="Q75" s="115"/>
      <c r="R75" s="115" t="e">
        <f>(R74/S74)*100</f>
        <v>#DIV/0!</v>
      </c>
      <c r="S75" s="115"/>
      <c r="T75" s="115"/>
      <c r="U75" s="115" t="e">
        <f>(U74/V74)*100</f>
        <v>#DIV/0!</v>
      </c>
      <c r="V75" s="115"/>
      <c r="W75" s="115"/>
      <c r="X75" s="115" t="e">
        <f>(X74/Y74)*100</f>
        <v>#DIV/0!</v>
      </c>
      <c r="Y75" s="115"/>
      <c r="Z75" s="115"/>
      <c r="AA75" s="115" t="e">
        <f>(AA74/AB74)*100</f>
        <v>#DIV/0!</v>
      </c>
      <c r="AB75" s="115"/>
      <c r="AC75" s="115"/>
      <c r="AD75" s="115" t="e">
        <f>(AD74/AE74)*100</f>
        <v>#DIV/0!</v>
      </c>
      <c r="AE75" s="115"/>
      <c r="AF75" s="115"/>
      <c r="AG75" s="115" t="e">
        <f>(AG74/AH74)*100</f>
        <v>#DIV/0!</v>
      </c>
      <c r="AH75" s="115"/>
      <c r="AI75" s="115"/>
      <c r="AJ75" s="115" t="e">
        <f>(AJ74/AK74)*100</f>
        <v>#DIV/0!</v>
      </c>
      <c r="AK75" s="115"/>
      <c r="AL75" s="115"/>
      <c r="AM75" s="115" t="e">
        <f>(AM74/AN74)*100</f>
        <v>#DIV/0!</v>
      </c>
      <c r="AN75" s="115"/>
      <c r="AO75" s="115"/>
      <c r="AP75" s="115" t="e">
        <f>(AP74/AQ74)*100</f>
        <v>#DIV/0!</v>
      </c>
      <c r="AQ75" s="115"/>
      <c r="AR75" s="115"/>
      <c r="AS75" s="115" t="e">
        <f>(AS74/AT74)*100</f>
        <v>#DIV/0!</v>
      </c>
      <c r="AT75" s="115"/>
      <c r="AU75" s="115"/>
    </row>
    <row r="76" spans="2:47" ht="18" customHeight="1" x14ac:dyDescent="0.25">
      <c r="B76" s="239"/>
      <c r="C76" s="109">
        <v>35</v>
      </c>
      <c r="D76" s="97" t="s">
        <v>111</v>
      </c>
      <c r="E76" s="97" t="s">
        <v>112</v>
      </c>
      <c r="F76" s="97" t="s">
        <v>357</v>
      </c>
      <c r="G76" s="110" t="s">
        <v>113</v>
      </c>
      <c r="H76" s="183" t="s">
        <v>38</v>
      </c>
      <c r="I76" s="14">
        <v>419</v>
      </c>
      <c r="J76" s="154">
        <v>115</v>
      </c>
      <c r="K76" s="155"/>
      <c r="L76" s="14">
        <v>413</v>
      </c>
      <c r="M76" s="154">
        <v>115</v>
      </c>
      <c r="N76" s="155"/>
      <c r="O76" s="14"/>
      <c r="P76" s="154"/>
      <c r="Q76" s="155"/>
      <c r="R76" s="14"/>
      <c r="S76" s="154"/>
      <c r="T76" s="155"/>
      <c r="U76" s="14"/>
      <c r="V76" s="154"/>
      <c r="W76" s="155"/>
      <c r="X76" s="14"/>
      <c r="Y76" s="154"/>
      <c r="Z76" s="155"/>
      <c r="AA76" s="14"/>
      <c r="AB76" s="154"/>
      <c r="AC76" s="155"/>
      <c r="AD76" s="14"/>
      <c r="AE76" s="154"/>
      <c r="AF76" s="155"/>
      <c r="AG76" s="14"/>
      <c r="AH76" s="154"/>
      <c r="AI76" s="155"/>
      <c r="AJ76" s="14"/>
      <c r="AK76" s="154"/>
      <c r="AL76" s="155"/>
      <c r="AM76" s="14"/>
      <c r="AN76" s="154"/>
      <c r="AO76" s="155"/>
      <c r="AP76" s="14"/>
      <c r="AQ76" s="154"/>
      <c r="AR76" s="155"/>
      <c r="AS76" s="14"/>
      <c r="AT76" s="154"/>
      <c r="AU76" s="155"/>
    </row>
    <row r="77" spans="2:47" ht="26.25" customHeight="1" x14ac:dyDescent="0.25">
      <c r="B77" s="239"/>
      <c r="C77" s="109"/>
      <c r="D77" s="97"/>
      <c r="E77" s="97"/>
      <c r="F77" s="97"/>
      <c r="G77" s="110"/>
      <c r="H77" s="183"/>
      <c r="I77" s="115">
        <f>(I76/J76)</f>
        <v>3.6434782608695651</v>
      </c>
      <c r="J77" s="115"/>
      <c r="K77" s="115"/>
      <c r="L77" s="115">
        <f t="shared" ref="L77" si="0">(L76/M76)</f>
        <v>3.5913043478260871</v>
      </c>
      <c r="M77" s="115"/>
      <c r="N77" s="115"/>
      <c r="O77" s="115" t="e">
        <f t="shared" ref="O77" si="1">(O76/P76)</f>
        <v>#DIV/0!</v>
      </c>
      <c r="P77" s="115"/>
      <c r="Q77" s="115"/>
      <c r="R77" s="115" t="e">
        <f t="shared" ref="R77" si="2">(R76/S76)</f>
        <v>#DIV/0!</v>
      </c>
      <c r="S77" s="115"/>
      <c r="T77" s="115"/>
      <c r="U77" s="115" t="e">
        <f t="shared" ref="U77" si="3">(U76/V76)</f>
        <v>#DIV/0!</v>
      </c>
      <c r="V77" s="115"/>
      <c r="W77" s="115"/>
      <c r="X77" s="115" t="e">
        <f t="shared" ref="X77" si="4">(X76/Y76)</f>
        <v>#DIV/0!</v>
      </c>
      <c r="Y77" s="115"/>
      <c r="Z77" s="115"/>
      <c r="AA77" s="115" t="e">
        <f t="shared" ref="AA77" si="5">(AA76/AB76)</f>
        <v>#DIV/0!</v>
      </c>
      <c r="AB77" s="115"/>
      <c r="AC77" s="115"/>
      <c r="AD77" s="115" t="e">
        <f t="shared" ref="AD77" si="6">(AD76/AE76)</f>
        <v>#DIV/0!</v>
      </c>
      <c r="AE77" s="115"/>
      <c r="AF77" s="115"/>
      <c r="AG77" s="115" t="e">
        <f t="shared" ref="AG77" si="7">(AG76/AH76)</f>
        <v>#DIV/0!</v>
      </c>
      <c r="AH77" s="115"/>
      <c r="AI77" s="115"/>
      <c r="AJ77" s="115" t="e">
        <f t="shared" ref="AJ77" si="8">(AJ76/AK76)</f>
        <v>#DIV/0!</v>
      </c>
      <c r="AK77" s="115"/>
      <c r="AL77" s="115"/>
      <c r="AM77" s="115" t="e">
        <f t="shared" ref="AM77" si="9">(AM76/AN76)</f>
        <v>#DIV/0!</v>
      </c>
      <c r="AN77" s="115"/>
      <c r="AO77" s="115"/>
      <c r="AP77" s="115" t="e">
        <f t="shared" ref="AP77" si="10">(AP76/AQ76)</f>
        <v>#DIV/0!</v>
      </c>
      <c r="AQ77" s="115"/>
      <c r="AR77" s="115"/>
      <c r="AS77" s="115" t="e">
        <f t="shared" ref="AS77" si="11">(AS76/AT76)</f>
        <v>#DIV/0!</v>
      </c>
      <c r="AT77" s="115"/>
      <c r="AU77" s="115"/>
    </row>
    <row r="78" spans="2:47" ht="18" customHeight="1" x14ac:dyDescent="0.25">
      <c r="B78" s="239"/>
      <c r="C78" s="109">
        <v>36</v>
      </c>
      <c r="D78" s="97" t="s">
        <v>114</v>
      </c>
      <c r="E78" s="97" t="s">
        <v>115</v>
      </c>
      <c r="F78" s="230" t="s">
        <v>358</v>
      </c>
      <c r="G78" s="77" t="s">
        <v>116</v>
      </c>
      <c r="H78" s="183" t="s">
        <v>38</v>
      </c>
      <c r="I78" s="18"/>
      <c r="J78" s="18"/>
      <c r="K78" s="19"/>
      <c r="L78" s="18"/>
      <c r="M78" s="18"/>
      <c r="N78" s="19"/>
      <c r="O78" s="14"/>
      <c r="P78" s="14"/>
      <c r="Q78" s="15"/>
      <c r="R78" s="14"/>
      <c r="S78" s="14"/>
      <c r="T78" s="15"/>
      <c r="U78" s="14"/>
      <c r="V78" s="14"/>
      <c r="W78" s="15"/>
      <c r="X78" s="14"/>
      <c r="Y78" s="14"/>
      <c r="Z78" s="15"/>
      <c r="AA78" s="14"/>
      <c r="AB78" s="14"/>
      <c r="AC78" s="15"/>
      <c r="AD78" s="14"/>
      <c r="AE78" s="14"/>
      <c r="AF78" s="15"/>
      <c r="AG78" s="14"/>
      <c r="AH78" s="14"/>
      <c r="AI78" s="15"/>
      <c r="AJ78" s="14"/>
      <c r="AK78" s="14"/>
      <c r="AL78" s="15"/>
      <c r="AM78" s="14"/>
      <c r="AN78" s="14"/>
      <c r="AO78" s="15"/>
      <c r="AP78" s="14"/>
      <c r="AQ78" s="14"/>
      <c r="AR78" s="15"/>
      <c r="AS78" s="14"/>
      <c r="AT78" s="14"/>
      <c r="AU78" s="15"/>
    </row>
    <row r="79" spans="2:47" ht="18" customHeight="1" x14ac:dyDescent="0.25">
      <c r="B79" s="239"/>
      <c r="C79" s="109"/>
      <c r="D79" s="97"/>
      <c r="E79" s="97"/>
      <c r="F79" s="230"/>
      <c r="G79" s="77"/>
      <c r="H79" s="183"/>
      <c r="I79" s="115" t="e">
        <f>(I78*J78)/K78</f>
        <v>#DIV/0!</v>
      </c>
      <c r="J79" s="115"/>
      <c r="K79" s="115"/>
      <c r="L79" s="115" t="e">
        <f>(L78*M78)/N78</f>
        <v>#DIV/0!</v>
      </c>
      <c r="M79" s="115"/>
      <c r="N79" s="115"/>
      <c r="O79" s="115" t="e">
        <f>(O78*P78)/Q78</f>
        <v>#DIV/0!</v>
      </c>
      <c r="P79" s="115"/>
      <c r="Q79" s="115"/>
      <c r="R79" s="115" t="e">
        <f>(R78*S78)/T78</f>
        <v>#DIV/0!</v>
      </c>
      <c r="S79" s="115"/>
      <c r="T79" s="115"/>
      <c r="U79" s="115" t="e">
        <f>(U78*V78)/W78</f>
        <v>#DIV/0!</v>
      </c>
      <c r="V79" s="115"/>
      <c r="W79" s="115"/>
      <c r="X79" s="115" t="e">
        <f>(X78*Y78)/Z78</f>
        <v>#DIV/0!</v>
      </c>
      <c r="Y79" s="115"/>
      <c r="Z79" s="115"/>
      <c r="AA79" s="115" t="e">
        <f>(AA78*AB78)/AC78</f>
        <v>#DIV/0!</v>
      </c>
      <c r="AB79" s="115"/>
      <c r="AC79" s="115"/>
      <c r="AD79" s="115" t="e">
        <f>(AD78*AE78)/AF78</f>
        <v>#DIV/0!</v>
      </c>
      <c r="AE79" s="115"/>
      <c r="AF79" s="115"/>
      <c r="AG79" s="115" t="e">
        <f>(AG78*AH78)/AI78</f>
        <v>#DIV/0!</v>
      </c>
      <c r="AH79" s="115"/>
      <c r="AI79" s="115"/>
      <c r="AJ79" s="115" t="e">
        <f>(AJ78*AK78)/AL78</f>
        <v>#DIV/0!</v>
      </c>
      <c r="AK79" s="115"/>
      <c r="AL79" s="115"/>
      <c r="AM79" s="115" t="e">
        <f>(AM78*AN78)/AO78</f>
        <v>#DIV/0!</v>
      </c>
      <c r="AN79" s="115"/>
      <c r="AO79" s="115"/>
      <c r="AP79" s="115" t="e">
        <f>(AP78*AQ78)/AR78</f>
        <v>#DIV/0!</v>
      </c>
      <c r="AQ79" s="115"/>
      <c r="AR79" s="115"/>
      <c r="AS79" s="115" t="e">
        <f>(AS78*AT78)/AU78</f>
        <v>#DIV/0!</v>
      </c>
      <c r="AT79" s="115"/>
      <c r="AU79" s="115"/>
    </row>
    <row r="80" spans="2:47" ht="18" customHeight="1" x14ac:dyDescent="0.25">
      <c r="B80" s="239"/>
      <c r="C80" s="109">
        <v>37</v>
      </c>
      <c r="D80" s="103" t="s">
        <v>117</v>
      </c>
      <c r="E80" s="103" t="s">
        <v>118</v>
      </c>
      <c r="F80" s="103" t="s">
        <v>359</v>
      </c>
      <c r="G80" s="106"/>
      <c r="H80" s="214" t="s">
        <v>38</v>
      </c>
      <c r="I80" s="14">
        <v>384</v>
      </c>
      <c r="J80" s="154">
        <v>419</v>
      </c>
      <c r="K80" s="155"/>
      <c r="L80" s="14">
        <v>396</v>
      </c>
      <c r="M80" s="154">
        <v>413</v>
      </c>
      <c r="N80" s="155"/>
      <c r="O80" s="14"/>
      <c r="P80" s="154"/>
      <c r="Q80" s="155"/>
      <c r="R80" s="14"/>
      <c r="S80" s="154"/>
      <c r="T80" s="155"/>
      <c r="U80" s="14"/>
      <c r="V80" s="154"/>
      <c r="W80" s="155"/>
      <c r="X80" s="14"/>
      <c r="Y80" s="154"/>
      <c r="Z80" s="155"/>
      <c r="AA80" s="14"/>
      <c r="AB80" s="154"/>
      <c r="AC80" s="155"/>
      <c r="AD80" s="14"/>
      <c r="AE80" s="154"/>
      <c r="AF80" s="155"/>
      <c r="AG80" s="14"/>
      <c r="AH80" s="154"/>
      <c r="AI80" s="155"/>
      <c r="AJ80" s="14"/>
      <c r="AK80" s="154"/>
      <c r="AL80" s="155"/>
      <c r="AM80" s="14"/>
      <c r="AN80" s="154"/>
      <c r="AO80" s="155"/>
      <c r="AP80" s="14"/>
      <c r="AQ80" s="154"/>
      <c r="AR80" s="155"/>
      <c r="AS80" s="14"/>
      <c r="AT80" s="154"/>
      <c r="AU80" s="155"/>
    </row>
    <row r="81" spans="2:47" ht="18" customHeight="1" thickBot="1" x14ac:dyDescent="0.3">
      <c r="B81" s="239"/>
      <c r="C81" s="109"/>
      <c r="D81" s="103"/>
      <c r="E81" s="103"/>
      <c r="F81" s="103"/>
      <c r="G81" s="106"/>
      <c r="H81" s="214"/>
      <c r="I81" s="115">
        <f>(I80/J80)*100</f>
        <v>91.646778042959426</v>
      </c>
      <c r="J81" s="115"/>
      <c r="K81" s="115"/>
      <c r="L81" s="115">
        <f>(L80/M80)*100</f>
        <v>95.883777239709445</v>
      </c>
      <c r="M81" s="115"/>
      <c r="N81" s="115"/>
      <c r="O81" s="115" t="e">
        <f>(O80/P80)*100</f>
        <v>#DIV/0!</v>
      </c>
      <c r="P81" s="115"/>
      <c r="Q81" s="115"/>
      <c r="R81" s="115" t="e">
        <f>(R80/S80)*100</f>
        <v>#DIV/0!</v>
      </c>
      <c r="S81" s="115"/>
      <c r="T81" s="115"/>
      <c r="U81" s="115" t="e">
        <f>(U80/V80)*100</f>
        <v>#DIV/0!</v>
      </c>
      <c r="V81" s="115"/>
      <c r="W81" s="115"/>
      <c r="X81" s="115" t="e">
        <f>(X80/Y80)*100</f>
        <v>#DIV/0!</v>
      </c>
      <c r="Y81" s="115"/>
      <c r="Z81" s="115"/>
      <c r="AA81" s="115" t="e">
        <f>(AA80/AB80)*100</f>
        <v>#DIV/0!</v>
      </c>
      <c r="AB81" s="115"/>
      <c r="AC81" s="115"/>
      <c r="AD81" s="115" t="e">
        <f>(AD80/AE80)*100</f>
        <v>#DIV/0!</v>
      </c>
      <c r="AE81" s="115"/>
      <c r="AF81" s="115"/>
      <c r="AG81" s="115" t="e">
        <f>(AG80/AH80)*100</f>
        <v>#DIV/0!</v>
      </c>
      <c r="AH81" s="115"/>
      <c r="AI81" s="115"/>
      <c r="AJ81" s="115" t="e">
        <f>(AJ80/AK80)*100</f>
        <v>#DIV/0!</v>
      </c>
      <c r="AK81" s="115"/>
      <c r="AL81" s="115"/>
      <c r="AM81" s="115" t="e">
        <f>(AM80/AN80)*100</f>
        <v>#DIV/0!</v>
      </c>
      <c r="AN81" s="115"/>
      <c r="AO81" s="115"/>
      <c r="AP81" s="115" t="e">
        <f>(AP80/AQ80)*100</f>
        <v>#DIV/0!</v>
      </c>
      <c r="AQ81" s="115"/>
      <c r="AR81" s="115"/>
      <c r="AS81" s="115" t="e">
        <f>(AS80/AT80)*100</f>
        <v>#DIV/0!</v>
      </c>
      <c r="AT81" s="115"/>
      <c r="AU81" s="115"/>
    </row>
    <row r="82" spans="2:47" ht="18" customHeight="1" x14ac:dyDescent="0.25">
      <c r="B82" s="235" t="s">
        <v>120</v>
      </c>
      <c r="C82" s="109">
        <v>38</v>
      </c>
      <c r="D82" s="97" t="s">
        <v>305</v>
      </c>
      <c r="E82" s="97" t="s">
        <v>282</v>
      </c>
      <c r="F82" s="222" t="s">
        <v>360</v>
      </c>
      <c r="G82" s="79">
        <v>0.85</v>
      </c>
      <c r="H82" s="183" t="s">
        <v>38</v>
      </c>
      <c r="I82" s="14">
        <v>338</v>
      </c>
      <c r="J82" s="154">
        <v>325</v>
      </c>
      <c r="K82" s="155"/>
      <c r="L82" s="14">
        <v>330</v>
      </c>
      <c r="M82" s="154">
        <v>362</v>
      </c>
      <c r="N82" s="155"/>
      <c r="O82" s="14"/>
      <c r="P82" s="154"/>
      <c r="Q82" s="155"/>
      <c r="R82" s="14"/>
      <c r="S82" s="154"/>
      <c r="T82" s="155"/>
      <c r="U82" s="14"/>
      <c r="V82" s="154"/>
      <c r="W82" s="155"/>
      <c r="X82" s="14"/>
      <c r="Y82" s="154"/>
      <c r="Z82" s="155"/>
      <c r="AA82" s="14"/>
      <c r="AB82" s="154"/>
      <c r="AC82" s="155"/>
      <c r="AD82" s="14"/>
      <c r="AE82" s="154"/>
      <c r="AF82" s="155"/>
      <c r="AG82" s="14"/>
      <c r="AH82" s="154"/>
      <c r="AI82" s="155"/>
      <c r="AJ82" s="14"/>
      <c r="AK82" s="154"/>
      <c r="AL82" s="155"/>
      <c r="AM82" s="14"/>
      <c r="AN82" s="154"/>
      <c r="AO82" s="155"/>
      <c r="AP82" s="14"/>
      <c r="AQ82" s="154"/>
      <c r="AR82" s="155"/>
      <c r="AS82" s="14"/>
      <c r="AT82" s="154"/>
      <c r="AU82" s="155"/>
    </row>
    <row r="83" spans="2:47" ht="18" customHeight="1" x14ac:dyDescent="0.25">
      <c r="B83" s="236"/>
      <c r="C83" s="109"/>
      <c r="D83" s="97"/>
      <c r="E83" s="97"/>
      <c r="F83" s="97"/>
      <c r="G83" s="77"/>
      <c r="H83" s="183"/>
      <c r="I83" s="115">
        <f>(I82/J82)*100</f>
        <v>104</v>
      </c>
      <c r="J83" s="115"/>
      <c r="K83" s="115"/>
      <c r="L83" s="115">
        <f>(L82/M82)*100</f>
        <v>91.160220994475139</v>
      </c>
      <c r="M83" s="115"/>
      <c r="N83" s="115"/>
      <c r="O83" s="115" t="e">
        <f>(O82/P82)*100</f>
        <v>#DIV/0!</v>
      </c>
      <c r="P83" s="115"/>
      <c r="Q83" s="115"/>
      <c r="R83" s="115" t="e">
        <f>(R82/S82)*100</f>
        <v>#DIV/0!</v>
      </c>
      <c r="S83" s="115"/>
      <c r="T83" s="115"/>
      <c r="U83" s="115" t="e">
        <f>(U82/V82)*100</f>
        <v>#DIV/0!</v>
      </c>
      <c r="V83" s="115"/>
      <c r="W83" s="115"/>
      <c r="X83" s="115" t="e">
        <f>(X82/Y82)*100</f>
        <v>#DIV/0!</v>
      </c>
      <c r="Y83" s="115"/>
      <c r="Z83" s="115"/>
      <c r="AA83" s="115" t="e">
        <f>(AA82/AB82)*100</f>
        <v>#DIV/0!</v>
      </c>
      <c r="AB83" s="115"/>
      <c r="AC83" s="115"/>
      <c r="AD83" s="115" t="e">
        <f>(AD82/AE82)*100</f>
        <v>#DIV/0!</v>
      </c>
      <c r="AE83" s="115"/>
      <c r="AF83" s="115"/>
      <c r="AG83" s="115" t="e">
        <f>(AG82/AH82)*100</f>
        <v>#DIV/0!</v>
      </c>
      <c r="AH83" s="115"/>
      <c r="AI83" s="115"/>
      <c r="AJ83" s="115" t="e">
        <f>(AJ82/AK82)*100</f>
        <v>#DIV/0!</v>
      </c>
      <c r="AK83" s="115"/>
      <c r="AL83" s="115"/>
      <c r="AM83" s="115" t="e">
        <f>(AM82/AN82)*100</f>
        <v>#DIV/0!</v>
      </c>
      <c r="AN83" s="115"/>
      <c r="AO83" s="115"/>
      <c r="AP83" s="115" t="e">
        <f>(AP82/AQ82)*100</f>
        <v>#DIV/0!</v>
      </c>
      <c r="AQ83" s="115"/>
      <c r="AR83" s="115"/>
      <c r="AS83" s="115" t="e">
        <f>(AS82/AT82)*100</f>
        <v>#DIV/0!</v>
      </c>
      <c r="AT83" s="115"/>
      <c r="AU83" s="115"/>
    </row>
    <row r="84" spans="2:47" ht="18" customHeight="1" x14ac:dyDescent="0.25">
      <c r="B84" s="236"/>
      <c r="C84" s="109">
        <v>39</v>
      </c>
      <c r="D84" s="97" t="s">
        <v>123</v>
      </c>
      <c r="E84" s="97" t="s">
        <v>124</v>
      </c>
      <c r="F84" s="97" t="s">
        <v>361</v>
      </c>
      <c r="G84" s="77">
        <v>3</v>
      </c>
      <c r="H84" s="183" t="s">
        <v>28</v>
      </c>
      <c r="I84" s="14"/>
      <c r="J84" s="14"/>
      <c r="K84" s="14"/>
      <c r="L84" s="14">
        <v>330</v>
      </c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</row>
    <row r="85" spans="2:47" ht="18" customHeight="1" x14ac:dyDescent="0.25">
      <c r="B85" s="236"/>
      <c r="C85" s="109"/>
      <c r="D85" s="97"/>
      <c r="E85" s="97"/>
      <c r="F85" s="97"/>
      <c r="G85" s="77"/>
      <c r="H85" s="183"/>
      <c r="I85" s="234" t="e">
        <f>(I84/J84)/K84</f>
        <v>#DIV/0!</v>
      </c>
      <c r="J85" s="234"/>
      <c r="K85" s="234"/>
      <c r="L85" s="234" t="e">
        <f>(L84/M84)/N84</f>
        <v>#DIV/0!</v>
      </c>
      <c r="M85" s="234"/>
      <c r="N85" s="234"/>
      <c r="O85" s="234" t="e">
        <f>(O84/P84)/Q84</f>
        <v>#DIV/0!</v>
      </c>
      <c r="P85" s="234"/>
      <c r="Q85" s="234"/>
      <c r="R85" s="234" t="e">
        <f>(R84/S84)/T84</f>
        <v>#DIV/0!</v>
      </c>
      <c r="S85" s="234"/>
      <c r="T85" s="234"/>
      <c r="U85" s="234" t="e">
        <f>(U84/V84)/W84</f>
        <v>#DIV/0!</v>
      </c>
      <c r="V85" s="234"/>
      <c r="W85" s="234"/>
      <c r="X85" s="234" t="e">
        <f>(X84/Y84)/Z84</f>
        <v>#DIV/0!</v>
      </c>
      <c r="Y85" s="234"/>
      <c r="Z85" s="234"/>
      <c r="AA85" s="234" t="e">
        <f>(AA84/AB84)/AC84</f>
        <v>#DIV/0!</v>
      </c>
      <c r="AB85" s="234"/>
      <c r="AC85" s="234"/>
      <c r="AD85" s="234" t="e">
        <f>(AD84/AE84)/AF84</f>
        <v>#DIV/0!</v>
      </c>
      <c r="AE85" s="234"/>
      <c r="AF85" s="234"/>
      <c r="AG85" s="234" t="e">
        <f>(AG84/AH84)/AI84</f>
        <v>#DIV/0!</v>
      </c>
      <c r="AH85" s="234"/>
      <c r="AI85" s="234"/>
      <c r="AJ85" s="234" t="e">
        <f>(AJ84/AK84)/AL84</f>
        <v>#DIV/0!</v>
      </c>
      <c r="AK85" s="234"/>
      <c r="AL85" s="234"/>
      <c r="AM85" s="234" t="e">
        <f>(AM84/AN84)/AO84</f>
        <v>#DIV/0!</v>
      </c>
      <c r="AN85" s="234"/>
      <c r="AO85" s="234"/>
      <c r="AP85" s="234" t="e">
        <f>(AP84/AQ84)/AR84</f>
        <v>#DIV/0!</v>
      </c>
      <c r="AQ85" s="234"/>
      <c r="AR85" s="234"/>
      <c r="AS85" s="234" t="e">
        <f>(AS84/AT84)/AU84</f>
        <v>#DIV/0!</v>
      </c>
      <c r="AT85" s="234"/>
      <c r="AU85" s="234"/>
    </row>
    <row r="86" spans="2:47" ht="18" customHeight="1" x14ac:dyDescent="0.25">
      <c r="B86" s="236"/>
      <c r="C86" s="109">
        <v>40</v>
      </c>
      <c r="D86" s="103" t="s">
        <v>321</v>
      </c>
      <c r="E86" s="103" t="s">
        <v>283</v>
      </c>
      <c r="F86" s="237" t="s">
        <v>362</v>
      </c>
      <c r="G86" s="106"/>
      <c r="H86" s="214" t="s">
        <v>28</v>
      </c>
      <c r="I86" s="14">
        <v>25</v>
      </c>
      <c r="J86" s="154">
        <v>338</v>
      </c>
      <c r="K86" s="155"/>
      <c r="L86" s="14">
        <v>178</v>
      </c>
      <c r="M86" s="154">
        <v>330</v>
      </c>
      <c r="N86" s="155"/>
      <c r="O86" s="14"/>
      <c r="P86" s="154"/>
      <c r="Q86" s="155"/>
      <c r="R86" s="14"/>
      <c r="S86" s="154"/>
      <c r="T86" s="155"/>
      <c r="U86" s="14"/>
      <c r="V86" s="154"/>
      <c r="W86" s="155"/>
      <c r="X86" s="14"/>
      <c r="Y86" s="154"/>
      <c r="Z86" s="155"/>
      <c r="AA86" s="14"/>
      <c r="AB86" s="154"/>
      <c r="AC86" s="155"/>
      <c r="AD86" s="14"/>
      <c r="AE86" s="154"/>
      <c r="AF86" s="155"/>
      <c r="AG86" s="14"/>
      <c r="AH86" s="154"/>
      <c r="AI86" s="155"/>
      <c r="AJ86" s="14"/>
      <c r="AK86" s="154"/>
      <c r="AL86" s="155"/>
      <c r="AM86" s="14"/>
      <c r="AN86" s="154"/>
      <c r="AO86" s="155"/>
      <c r="AP86" s="14"/>
      <c r="AQ86" s="154"/>
      <c r="AR86" s="155"/>
      <c r="AS86" s="14"/>
      <c r="AT86" s="154"/>
      <c r="AU86" s="155"/>
    </row>
    <row r="87" spans="2:47" ht="18" customHeight="1" x14ac:dyDescent="0.25">
      <c r="B87" s="236"/>
      <c r="C87" s="109"/>
      <c r="D87" s="103"/>
      <c r="E87" s="103"/>
      <c r="F87" s="237"/>
      <c r="G87" s="106"/>
      <c r="H87" s="214"/>
      <c r="I87" s="115">
        <f>(I86/J86)*100</f>
        <v>7.3964497041420119</v>
      </c>
      <c r="J87" s="115"/>
      <c r="K87" s="115"/>
      <c r="L87" s="115">
        <f>(L86/M86)*100</f>
        <v>53.939393939393945</v>
      </c>
      <c r="M87" s="115"/>
      <c r="N87" s="115"/>
      <c r="O87" s="115" t="e">
        <f>(O86/P86)*100</f>
        <v>#DIV/0!</v>
      </c>
      <c r="P87" s="115"/>
      <c r="Q87" s="115"/>
      <c r="R87" s="115" t="e">
        <f>(R86/S86)*100</f>
        <v>#DIV/0!</v>
      </c>
      <c r="S87" s="115"/>
      <c r="T87" s="115"/>
      <c r="U87" s="115" t="e">
        <f>(U86/V86)*100</f>
        <v>#DIV/0!</v>
      </c>
      <c r="V87" s="115"/>
      <c r="W87" s="115"/>
      <c r="X87" s="115" t="e">
        <f>(X86/Y86)*100</f>
        <v>#DIV/0!</v>
      </c>
      <c r="Y87" s="115"/>
      <c r="Z87" s="115"/>
      <c r="AA87" s="115" t="e">
        <f>(AA86/AB86)*100</f>
        <v>#DIV/0!</v>
      </c>
      <c r="AB87" s="115"/>
      <c r="AC87" s="115"/>
      <c r="AD87" s="115" t="e">
        <f>(AD86/AE86)*100</f>
        <v>#DIV/0!</v>
      </c>
      <c r="AE87" s="115"/>
      <c r="AF87" s="115"/>
      <c r="AG87" s="115" t="e">
        <f>(AG86/AH86)*100</f>
        <v>#DIV/0!</v>
      </c>
      <c r="AH87" s="115"/>
      <c r="AI87" s="115"/>
      <c r="AJ87" s="115" t="e">
        <f>(AJ86/AK86)*100</f>
        <v>#DIV/0!</v>
      </c>
      <c r="AK87" s="115"/>
      <c r="AL87" s="115"/>
      <c r="AM87" s="115" t="e">
        <f>(AM86/AN86)*100</f>
        <v>#DIV/0!</v>
      </c>
      <c r="AN87" s="115"/>
      <c r="AO87" s="115"/>
      <c r="AP87" s="115" t="e">
        <f>(AP86/AQ86)*100</f>
        <v>#DIV/0!</v>
      </c>
      <c r="AQ87" s="115"/>
      <c r="AR87" s="115"/>
      <c r="AS87" s="115" t="e">
        <f>(AS86/AT86)*100</f>
        <v>#DIV/0!</v>
      </c>
      <c r="AT87" s="115"/>
      <c r="AU87" s="115"/>
    </row>
    <row r="88" spans="2:47" ht="18" customHeight="1" x14ac:dyDescent="0.25">
      <c r="B88" s="236"/>
      <c r="C88" s="109">
        <v>41</v>
      </c>
      <c r="D88" s="97" t="s">
        <v>127</v>
      </c>
      <c r="E88" s="97" t="s">
        <v>128</v>
      </c>
      <c r="F88" s="97" t="s">
        <v>363</v>
      </c>
      <c r="G88" s="71">
        <v>0.4</v>
      </c>
      <c r="H88" s="183" t="s">
        <v>28</v>
      </c>
      <c r="I88" s="14">
        <v>338</v>
      </c>
      <c r="J88" s="154">
        <v>419</v>
      </c>
      <c r="K88" s="155"/>
      <c r="L88" s="14">
        <v>330</v>
      </c>
      <c r="M88" s="154">
        <v>413</v>
      </c>
      <c r="N88" s="155"/>
      <c r="O88" s="14"/>
      <c r="P88" s="154"/>
      <c r="Q88" s="155"/>
      <c r="R88" s="14"/>
      <c r="S88" s="154"/>
      <c r="T88" s="155"/>
      <c r="U88" s="14"/>
      <c r="V88" s="154"/>
      <c r="W88" s="155"/>
      <c r="X88" s="14"/>
      <c r="Y88" s="154"/>
      <c r="Z88" s="155"/>
      <c r="AA88" s="14"/>
      <c r="AB88" s="154"/>
      <c r="AC88" s="155"/>
      <c r="AD88" s="14"/>
      <c r="AE88" s="154"/>
      <c r="AF88" s="155"/>
      <c r="AG88" s="14"/>
      <c r="AH88" s="154"/>
      <c r="AI88" s="155"/>
      <c r="AJ88" s="14"/>
      <c r="AK88" s="154"/>
      <c r="AL88" s="155"/>
      <c r="AM88" s="14"/>
      <c r="AN88" s="154"/>
      <c r="AO88" s="155"/>
      <c r="AP88" s="14"/>
      <c r="AQ88" s="154"/>
      <c r="AR88" s="155"/>
      <c r="AS88" s="14"/>
      <c r="AT88" s="154"/>
      <c r="AU88" s="155"/>
    </row>
    <row r="89" spans="2:47" ht="18" customHeight="1" x14ac:dyDescent="0.25">
      <c r="B89" s="236"/>
      <c r="C89" s="109"/>
      <c r="D89" s="97"/>
      <c r="E89" s="97"/>
      <c r="F89" s="97"/>
      <c r="G89" s="66"/>
      <c r="H89" s="183"/>
      <c r="I89" s="115">
        <f>(I88/J88)*100</f>
        <v>80.66825775656325</v>
      </c>
      <c r="J89" s="115"/>
      <c r="K89" s="115"/>
      <c r="L89" s="115">
        <f>(L88/M88)*100</f>
        <v>79.903147699757866</v>
      </c>
      <c r="M89" s="115"/>
      <c r="N89" s="115"/>
      <c r="O89" s="115" t="e">
        <f>(O88/P88)*100</f>
        <v>#DIV/0!</v>
      </c>
      <c r="P89" s="115"/>
      <c r="Q89" s="115"/>
      <c r="R89" s="115" t="e">
        <f>(R88/S88)*100</f>
        <v>#DIV/0!</v>
      </c>
      <c r="S89" s="115"/>
      <c r="T89" s="115"/>
      <c r="U89" s="115" t="e">
        <f>(U88/V88)*100</f>
        <v>#DIV/0!</v>
      </c>
      <c r="V89" s="115"/>
      <c r="W89" s="115"/>
      <c r="X89" s="115" t="e">
        <f>(X88/Y88)*100</f>
        <v>#DIV/0!</v>
      </c>
      <c r="Y89" s="115"/>
      <c r="Z89" s="115"/>
      <c r="AA89" s="115" t="e">
        <f>(AA88/AB88)*100</f>
        <v>#DIV/0!</v>
      </c>
      <c r="AB89" s="115"/>
      <c r="AC89" s="115"/>
      <c r="AD89" s="115" t="e">
        <f>(AD88/AE88)*100</f>
        <v>#DIV/0!</v>
      </c>
      <c r="AE89" s="115"/>
      <c r="AF89" s="115"/>
      <c r="AG89" s="115" t="e">
        <f>(AG88/AH88)*100</f>
        <v>#DIV/0!</v>
      </c>
      <c r="AH89" s="115"/>
      <c r="AI89" s="115"/>
      <c r="AJ89" s="115" t="e">
        <f>(AJ88/AK88)*100</f>
        <v>#DIV/0!</v>
      </c>
      <c r="AK89" s="115"/>
      <c r="AL89" s="115"/>
      <c r="AM89" s="115" t="e">
        <f>(AM88/AN88)*100</f>
        <v>#DIV/0!</v>
      </c>
      <c r="AN89" s="115"/>
      <c r="AO89" s="115"/>
      <c r="AP89" s="115" t="e">
        <f>(AP88/AQ88)*100</f>
        <v>#DIV/0!</v>
      </c>
      <c r="AQ89" s="115"/>
      <c r="AR89" s="115"/>
      <c r="AS89" s="115" t="e">
        <f>(AS88/AT88)*100</f>
        <v>#DIV/0!</v>
      </c>
      <c r="AT89" s="115"/>
      <c r="AU89" s="115"/>
    </row>
    <row r="90" spans="2:47" ht="18" customHeight="1" x14ac:dyDescent="0.25">
      <c r="B90" s="236"/>
      <c r="C90" s="109">
        <v>42</v>
      </c>
      <c r="D90" s="97" t="s">
        <v>129</v>
      </c>
      <c r="E90" s="97" t="s">
        <v>130</v>
      </c>
      <c r="F90" s="97" t="s">
        <v>364</v>
      </c>
      <c r="G90" s="79">
        <v>0.3</v>
      </c>
      <c r="H90" s="183" t="s">
        <v>28</v>
      </c>
      <c r="I90" s="14">
        <v>3</v>
      </c>
      <c r="J90" s="154">
        <v>338</v>
      </c>
      <c r="K90" s="155"/>
      <c r="L90" s="14">
        <v>27</v>
      </c>
      <c r="M90" s="154">
        <v>330</v>
      </c>
      <c r="N90" s="155"/>
      <c r="O90" s="14"/>
      <c r="P90" s="154"/>
      <c r="Q90" s="155"/>
      <c r="R90" s="14"/>
      <c r="S90" s="154"/>
      <c r="T90" s="155"/>
      <c r="U90" s="14"/>
      <c r="V90" s="154"/>
      <c r="W90" s="155"/>
      <c r="X90" s="14"/>
      <c r="Y90" s="154"/>
      <c r="Z90" s="155"/>
      <c r="AA90" s="14"/>
      <c r="AB90" s="154"/>
      <c r="AC90" s="155"/>
      <c r="AD90" s="14"/>
      <c r="AE90" s="154"/>
      <c r="AF90" s="155"/>
      <c r="AG90" s="14"/>
      <c r="AH90" s="154"/>
      <c r="AI90" s="155"/>
      <c r="AJ90" s="14"/>
      <c r="AK90" s="154"/>
      <c r="AL90" s="155"/>
      <c r="AM90" s="14"/>
      <c r="AN90" s="154"/>
      <c r="AO90" s="155"/>
      <c r="AP90" s="14"/>
      <c r="AQ90" s="154"/>
      <c r="AR90" s="155"/>
      <c r="AS90" s="14"/>
      <c r="AT90" s="154"/>
      <c r="AU90" s="155"/>
    </row>
    <row r="91" spans="2:47" ht="18" customHeight="1" x14ac:dyDescent="0.25">
      <c r="B91" s="236"/>
      <c r="C91" s="109"/>
      <c r="D91" s="97"/>
      <c r="E91" s="97"/>
      <c r="F91" s="97"/>
      <c r="G91" s="77"/>
      <c r="H91" s="183"/>
      <c r="I91" s="115">
        <f>(I90/J90)*100</f>
        <v>0.8875739644970414</v>
      </c>
      <c r="J91" s="115"/>
      <c r="K91" s="115"/>
      <c r="L91" s="115">
        <f>(L90/M90)*100</f>
        <v>8.1818181818181817</v>
      </c>
      <c r="M91" s="115"/>
      <c r="N91" s="115"/>
      <c r="O91" s="115" t="e">
        <f>(O90/P90)*100</f>
        <v>#DIV/0!</v>
      </c>
      <c r="P91" s="115"/>
      <c r="Q91" s="115"/>
      <c r="R91" s="115" t="e">
        <f>(R90/S90)*100</f>
        <v>#DIV/0!</v>
      </c>
      <c r="S91" s="115"/>
      <c r="T91" s="115"/>
      <c r="U91" s="115" t="e">
        <f>(U90/V90)*100</f>
        <v>#DIV/0!</v>
      </c>
      <c r="V91" s="115"/>
      <c r="W91" s="115"/>
      <c r="X91" s="115" t="e">
        <f>(X90/Y90)*100</f>
        <v>#DIV/0!</v>
      </c>
      <c r="Y91" s="115"/>
      <c r="Z91" s="115"/>
      <c r="AA91" s="115" t="e">
        <f>(AA90/AB90)*100</f>
        <v>#DIV/0!</v>
      </c>
      <c r="AB91" s="115"/>
      <c r="AC91" s="115"/>
      <c r="AD91" s="115" t="e">
        <f>(AD90/AE90)*100</f>
        <v>#DIV/0!</v>
      </c>
      <c r="AE91" s="115"/>
      <c r="AF91" s="115"/>
      <c r="AG91" s="115" t="e">
        <f>(AG90/AH90)*100</f>
        <v>#DIV/0!</v>
      </c>
      <c r="AH91" s="115"/>
      <c r="AI91" s="115"/>
      <c r="AJ91" s="115" t="e">
        <f>(AJ90/AK90)*100</f>
        <v>#DIV/0!</v>
      </c>
      <c r="AK91" s="115"/>
      <c r="AL91" s="115"/>
      <c r="AM91" s="115" t="e">
        <f>(AM90/AN90)*100</f>
        <v>#DIV/0!</v>
      </c>
      <c r="AN91" s="115"/>
      <c r="AO91" s="115"/>
      <c r="AP91" s="115" t="e">
        <f>(AP90/AQ90)*100</f>
        <v>#DIV/0!</v>
      </c>
      <c r="AQ91" s="115"/>
      <c r="AR91" s="115"/>
      <c r="AS91" s="115" t="e">
        <f>(AS90/AT90)*100</f>
        <v>#DIV/0!</v>
      </c>
      <c r="AT91" s="115"/>
      <c r="AU91" s="115"/>
    </row>
    <row r="92" spans="2:47" ht="18" customHeight="1" x14ac:dyDescent="0.25">
      <c r="B92" s="236"/>
      <c r="C92" s="109">
        <v>43</v>
      </c>
      <c r="D92" s="97" t="s">
        <v>284</v>
      </c>
      <c r="E92" s="97" t="s">
        <v>285</v>
      </c>
      <c r="F92" s="97" t="s">
        <v>365</v>
      </c>
      <c r="G92" s="77" t="s">
        <v>133</v>
      </c>
      <c r="H92" s="183" t="s">
        <v>28</v>
      </c>
      <c r="I92" s="14">
        <v>0</v>
      </c>
      <c r="J92" s="154">
        <v>338</v>
      </c>
      <c r="K92" s="155"/>
      <c r="L92" s="14">
        <v>32</v>
      </c>
      <c r="M92" s="154">
        <v>330</v>
      </c>
      <c r="N92" s="155"/>
      <c r="O92" s="14"/>
      <c r="P92" s="154"/>
      <c r="Q92" s="155"/>
      <c r="R92" s="14"/>
      <c r="S92" s="154"/>
      <c r="T92" s="155"/>
      <c r="U92" s="14"/>
      <c r="V92" s="154"/>
      <c r="W92" s="155"/>
      <c r="X92" s="14"/>
      <c r="Y92" s="154"/>
      <c r="Z92" s="155"/>
      <c r="AA92" s="14"/>
      <c r="AB92" s="154"/>
      <c r="AC92" s="155"/>
      <c r="AD92" s="14"/>
      <c r="AE92" s="154"/>
      <c r="AF92" s="155"/>
      <c r="AG92" s="14"/>
      <c r="AH92" s="154"/>
      <c r="AI92" s="155"/>
      <c r="AJ92" s="14"/>
      <c r="AK92" s="154"/>
      <c r="AL92" s="155"/>
      <c r="AM92" s="14"/>
      <c r="AN92" s="154"/>
      <c r="AO92" s="155"/>
      <c r="AP92" s="14"/>
      <c r="AQ92" s="154"/>
      <c r="AR92" s="155"/>
      <c r="AS92" s="14"/>
      <c r="AT92" s="154"/>
      <c r="AU92" s="155"/>
    </row>
    <row r="93" spans="2:47" ht="18" customHeight="1" x14ac:dyDescent="0.25">
      <c r="B93" s="236"/>
      <c r="C93" s="109"/>
      <c r="D93" s="97"/>
      <c r="E93" s="97"/>
      <c r="F93" s="97"/>
      <c r="G93" s="77"/>
      <c r="H93" s="183"/>
      <c r="I93" s="115">
        <f>(I92/J92)*100</f>
        <v>0</v>
      </c>
      <c r="J93" s="115"/>
      <c r="K93" s="115"/>
      <c r="L93" s="115">
        <f>(L92/M92)*100</f>
        <v>9.6969696969696972</v>
      </c>
      <c r="M93" s="115"/>
      <c r="N93" s="115"/>
      <c r="O93" s="115" t="e">
        <f>(O92/P92)*100</f>
        <v>#DIV/0!</v>
      </c>
      <c r="P93" s="115"/>
      <c r="Q93" s="115"/>
      <c r="R93" s="115" t="e">
        <f>(R92/S92)*100</f>
        <v>#DIV/0!</v>
      </c>
      <c r="S93" s="115"/>
      <c r="T93" s="115"/>
      <c r="U93" s="115" t="e">
        <f>(U92/V92)*100</f>
        <v>#DIV/0!</v>
      </c>
      <c r="V93" s="115"/>
      <c r="W93" s="115"/>
      <c r="X93" s="115" t="e">
        <f>(X92/Y92)*100</f>
        <v>#DIV/0!</v>
      </c>
      <c r="Y93" s="115"/>
      <c r="Z93" s="115"/>
      <c r="AA93" s="115" t="e">
        <f>(AA92/AB92)*100</f>
        <v>#DIV/0!</v>
      </c>
      <c r="AB93" s="115"/>
      <c r="AC93" s="115"/>
      <c r="AD93" s="115" t="e">
        <f>(AD92/AE92)*100</f>
        <v>#DIV/0!</v>
      </c>
      <c r="AE93" s="115"/>
      <c r="AF93" s="115"/>
      <c r="AG93" s="115" t="e">
        <f>(AG92/AH92)*100</f>
        <v>#DIV/0!</v>
      </c>
      <c r="AH93" s="115"/>
      <c r="AI93" s="115"/>
      <c r="AJ93" s="115" t="e">
        <f>(AJ92/AK92)*100</f>
        <v>#DIV/0!</v>
      </c>
      <c r="AK93" s="115"/>
      <c r="AL93" s="115"/>
      <c r="AM93" s="115" t="e">
        <f>(AM92/AN92)*100</f>
        <v>#DIV/0!</v>
      </c>
      <c r="AN93" s="115"/>
      <c r="AO93" s="115"/>
      <c r="AP93" s="115" t="e">
        <f>(AP92/AQ92)*100</f>
        <v>#DIV/0!</v>
      </c>
      <c r="AQ93" s="115"/>
      <c r="AR93" s="115"/>
      <c r="AS93" s="115" t="e">
        <f>(AS92/AT92)*100</f>
        <v>#DIV/0!</v>
      </c>
      <c r="AT93" s="115"/>
      <c r="AU93" s="115"/>
    </row>
    <row r="94" spans="2:47" ht="18" customHeight="1" x14ac:dyDescent="0.25">
      <c r="B94" s="236"/>
      <c r="C94" s="109">
        <v>44</v>
      </c>
      <c r="D94" s="97" t="s">
        <v>134</v>
      </c>
      <c r="E94" s="97" t="s">
        <v>135</v>
      </c>
      <c r="F94" s="97" t="s">
        <v>366</v>
      </c>
      <c r="G94" s="79">
        <v>0.27</v>
      </c>
      <c r="H94" s="183" t="s">
        <v>28</v>
      </c>
      <c r="I94" s="14" t="s">
        <v>493</v>
      </c>
      <c r="J94" s="154" t="s">
        <v>493</v>
      </c>
      <c r="K94" s="155"/>
      <c r="L94" s="14" t="s">
        <v>493</v>
      </c>
      <c r="M94" s="154" t="s">
        <v>493</v>
      </c>
      <c r="N94" s="155"/>
      <c r="O94" s="14"/>
      <c r="P94" s="154"/>
      <c r="Q94" s="155"/>
      <c r="R94" s="14"/>
      <c r="S94" s="154"/>
      <c r="T94" s="155"/>
      <c r="U94" s="14"/>
      <c r="V94" s="154"/>
      <c r="W94" s="155"/>
      <c r="X94" s="14"/>
      <c r="Y94" s="154"/>
      <c r="Z94" s="155"/>
      <c r="AA94" s="14"/>
      <c r="AB94" s="154"/>
      <c r="AC94" s="155"/>
      <c r="AD94" s="14"/>
      <c r="AE94" s="154"/>
      <c r="AF94" s="155"/>
      <c r="AG94" s="14"/>
      <c r="AH94" s="154"/>
      <c r="AI94" s="155"/>
      <c r="AJ94" s="14"/>
      <c r="AK94" s="154"/>
      <c r="AL94" s="155"/>
      <c r="AM94" s="14"/>
      <c r="AN94" s="154"/>
      <c r="AO94" s="155"/>
      <c r="AP94" s="14"/>
      <c r="AQ94" s="154"/>
      <c r="AR94" s="155"/>
      <c r="AS94" s="14"/>
      <c r="AT94" s="154"/>
      <c r="AU94" s="155"/>
    </row>
    <row r="95" spans="2:47" ht="18" customHeight="1" x14ac:dyDescent="0.25">
      <c r="B95" s="236"/>
      <c r="C95" s="109"/>
      <c r="D95" s="97"/>
      <c r="E95" s="97"/>
      <c r="F95" s="97"/>
      <c r="G95" s="77"/>
      <c r="H95" s="183"/>
      <c r="I95" s="115" t="e">
        <f>(I94/J94)*100</f>
        <v>#VALUE!</v>
      </c>
      <c r="J95" s="115"/>
      <c r="K95" s="115"/>
      <c r="L95" s="115" t="e">
        <f>(L94/M94)*100</f>
        <v>#VALUE!</v>
      </c>
      <c r="M95" s="115"/>
      <c r="N95" s="115"/>
      <c r="O95" s="115" t="e">
        <f>(O94/P94)*100</f>
        <v>#DIV/0!</v>
      </c>
      <c r="P95" s="115"/>
      <c r="Q95" s="115"/>
      <c r="R95" s="115" t="e">
        <f>(R94/S94)*100</f>
        <v>#DIV/0!</v>
      </c>
      <c r="S95" s="115"/>
      <c r="T95" s="115"/>
      <c r="U95" s="115" t="e">
        <f>(U94/V94)*100</f>
        <v>#DIV/0!</v>
      </c>
      <c r="V95" s="115"/>
      <c r="W95" s="115"/>
      <c r="X95" s="115" t="e">
        <f>(X94/Y94)*100</f>
        <v>#DIV/0!</v>
      </c>
      <c r="Y95" s="115"/>
      <c r="Z95" s="115"/>
      <c r="AA95" s="115" t="e">
        <f>(AA94/AB94)*100</f>
        <v>#DIV/0!</v>
      </c>
      <c r="AB95" s="115"/>
      <c r="AC95" s="115"/>
      <c r="AD95" s="115" t="e">
        <f>(AD94/AE94)*100</f>
        <v>#DIV/0!</v>
      </c>
      <c r="AE95" s="115"/>
      <c r="AF95" s="115"/>
      <c r="AG95" s="115" t="e">
        <f>(AG94/AH94)*100</f>
        <v>#DIV/0!</v>
      </c>
      <c r="AH95" s="115"/>
      <c r="AI95" s="115"/>
      <c r="AJ95" s="115" t="e">
        <f>(AJ94/AK94)*100</f>
        <v>#DIV/0!</v>
      </c>
      <c r="AK95" s="115"/>
      <c r="AL95" s="115"/>
      <c r="AM95" s="115" t="e">
        <f>(AM94/AN94)*100</f>
        <v>#DIV/0!</v>
      </c>
      <c r="AN95" s="115"/>
      <c r="AO95" s="115"/>
      <c r="AP95" s="115" t="e">
        <f>(AP94/AQ94)*100</f>
        <v>#DIV/0!</v>
      </c>
      <c r="AQ95" s="115"/>
      <c r="AR95" s="115"/>
      <c r="AS95" s="115" t="e">
        <f>(AS94/AT94)*100</f>
        <v>#DIV/0!</v>
      </c>
      <c r="AT95" s="115"/>
      <c r="AU95" s="115"/>
    </row>
    <row r="96" spans="2:47" ht="18" customHeight="1" x14ac:dyDescent="0.25">
      <c r="B96" s="236"/>
      <c r="C96" s="109">
        <v>45</v>
      </c>
      <c r="D96" s="103" t="s">
        <v>136</v>
      </c>
      <c r="E96" s="103" t="s">
        <v>137</v>
      </c>
      <c r="F96" s="103" t="s">
        <v>367</v>
      </c>
      <c r="G96" s="66" t="s">
        <v>281</v>
      </c>
      <c r="H96" s="214" t="s">
        <v>28</v>
      </c>
      <c r="I96" s="14">
        <v>4</v>
      </c>
      <c r="J96" s="154">
        <v>338</v>
      </c>
      <c r="K96" s="155"/>
      <c r="L96" s="14">
        <v>4</v>
      </c>
      <c r="M96" s="154">
        <v>330</v>
      </c>
      <c r="N96" s="155"/>
      <c r="O96" s="14"/>
      <c r="P96" s="154"/>
      <c r="Q96" s="155"/>
      <c r="R96" s="14"/>
      <c r="S96" s="154"/>
      <c r="T96" s="155"/>
      <c r="U96" s="14"/>
      <c r="V96" s="154"/>
      <c r="W96" s="155"/>
      <c r="X96" s="14"/>
      <c r="Y96" s="154"/>
      <c r="Z96" s="155"/>
      <c r="AA96" s="14"/>
      <c r="AB96" s="154"/>
      <c r="AC96" s="155"/>
      <c r="AD96" s="14"/>
      <c r="AE96" s="154"/>
      <c r="AF96" s="155"/>
      <c r="AG96" s="14"/>
      <c r="AH96" s="154"/>
      <c r="AI96" s="155"/>
      <c r="AJ96" s="14"/>
      <c r="AK96" s="154"/>
      <c r="AL96" s="155"/>
      <c r="AM96" s="14"/>
      <c r="AN96" s="154"/>
      <c r="AO96" s="155"/>
      <c r="AP96" s="14"/>
      <c r="AQ96" s="154"/>
      <c r="AR96" s="155"/>
      <c r="AS96" s="14"/>
      <c r="AT96" s="154"/>
      <c r="AU96" s="155"/>
    </row>
    <row r="97" spans="2:47" ht="18" customHeight="1" x14ac:dyDescent="0.25">
      <c r="B97" s="236"/>
      <c r="C97" s="109"/>
      <c r="D97" s="103"/>
      <c r="E97" s="103"/>
      <c r="F97" s="103"/>
      <c r="G97" s="66"/>
      <c r="H97" s="214"/>
      <c r="I97" s="311">
        <f>(I96/J96)*100</f>
        <v>1.1834319526627219</v>
      </c>
      <c r="J97" s="311"/>
      <c r="K97" s="311"/>
      <c r="L97" s="311">
        <f>(L96/M96)*100</f>
        <v>1.2121212121212122</v>
      </c>
      <c r="M97" s="311"/>
      <c r="N97" s="311"/>
      <c r="O97" s="115" t="e">
        <f>(O96/P96)*100</f>
        <v>#DIV/0!</v>
      </c>
      <c r="P97" s="115"/>
      <c r="Q97" s="115"/>
      <c r="R97" s="115" t="e">
        <f>(R96/S96)*100</f>
        <v>#DIV/0!</v>
      </c>
      <c r="S97" s="115"/>
      <c r="T97" s="115"/>
      <c r="U97" s="115" t="e">
        <f>(U96/V96)*100</f>
        <v>#DIV/0!</v>
      </c>
      <c r="V97" s="115"/>
      <c r="W97" s="115"/>
      <c r="X97" s="115" t="e">
        <f>(X96/Y96)*100</f>
        <v>#DIV/0!</v>
      </c>
      <c r="Y97" s="115"/>
      <c r="Z97" s="115"/>
      <c r="AA97" s="115" t="e">
        <f>(AA96/AB96)*100</f>
        <v>#DIV/0!</v>
      </c>
      <c r="AB97" s="115"/>
      <c r="AC97" s="115"/>
      <c r="AD97" s="115" t="e">
        <f>(AD96/AE96)*100</f>
        <v>#DIV/0!</v>
      </c>
      <c r="AE97" s="115"/>
      <c r="AF97" s="115"/>
      <c r="AG97" s="115" t="e">
        <f>(AG96/AH96)*100</f>
        <v>#DIV/0!</v>
      </c>
      <c r="AH97" s="115"/>
      <c r="AI97" s="115"/>
      <c r="AJ97" s="115" t="e">
        <f>(AJ96/AK96)*100</f>
        <v>#DIV/0!</v>
      </c>
      <c r="AK97" s="115"/>
      <c r="AL97" s="115"/>
      <c r="AM97" s="115" t="e">
        <f>(AM96/AN96)*100</f>
        <v>#DIV/0!</v>
      </c>
      <c r="AN97" s="115"/>
      <c r="AO97" s="115"/>
      <c r="AP97" s="115" t="e">
        <f>(AP96/AQ96)*100</f>
        <v>#DIV/0!</v>
      </c>
      <c r="AQ97" s="115"/>
      <c r="AR97" s="115"/>
      <c r="AS97" s="115" t="e">
        <f>(AS96/AT96)*100</f>
        <v>#DIV/0!</v>
      </c>
      <c r="AT97" s="115"/>
      <c r="AU97" s="115"/>
    </row>
    <row r="98" spans="2:47" ht="18" customHeight="1" x14ac:dyDescent="0.25">
      <c r="B98" s="236"/>
      <c r="C98" s="109">
        <v>46</v>
      </c>
      <c r="D98" s="103" t="s">
        <v>138</v>
      </c>
      <c r="E98" s="103" t="s">
        <v>139</v>
      </c>
      <c r="F98" s="103" t="s">
        <v>368</v>
      </c>
      <c r="G98" s="66" t="s">
        <v>281</v>
      </c>
      <c r="H98" s="214" t="s">
        <v>28</v>
      </c>
      <c r="I98" s="14">
        <v>0</v>
      </c>
      <c r="J98" s="154">
        <v>338</v>
      </c>
      <c r="K98" s="155"/>
      <c r="L98" s="14">
        <v>0</v>
      </c>
      <c r="M98" s="154">
        <v>330</v>
      </c>
      <c r="N98" s="155"/>
      <c r="O98" s="14"/>
      <c r="P98" s="154"/>
      <c r="Q98" s="155"/>
      <c r="R98" s="14"/>
      <c r="S98" s="154"/>
      <c r="T98" s="155"/>
      <c r="U98" s="14"/>
      <c r="V98" s="154"/>
      <c r="W98" s="155"/>
      <c r="X98" s="14"/>
      <c r="Y98" s="154"/>
      <c r="Z98" s="155"/>
      <c r="AA98" s="14"/>
      <c r="AB98" s="154"/>
      <c r="AC98" s="155"/>
      <c r="AD98" s="14"/>
      <c r="AE98" s="154"/>
      <c r="AF98" s="155"/>
      <c r="AG98" s="14"/>
      <c r="AH98" s="154"/>
      <c r="AI98" s="155"/>
      <c r="AJ98" s="14"/>
      <c r="AK98" s="154"/>
      <c r="AL98" s="155"/>
      <c r="AM98" s="14"/>
      <c r="AN98" s="154"/>
      <c r="AO98" s="155"/>
      <c r="AP98" s="14"/>
      <c r="AQ98" s="154"/>
      <c r="AR98" s="155"/>
      <c r="AS98" s="14"/>
      <c r="AT98" s="154"/>
      <c r="AU98" s="155"/>
    </row>
    <row r="99" spans="2:47" ht="18" customHeight="1" thickBot="1" x14ac:dyDescent="0.3">
      <c r="B99" s="236"/>
      <c r="C99" s="109"/>
      <c r="D99" s="103"/>
      <c r="E99" s="103"/>
      <c r="F99" s="233"/>
      <c r="G99" s="66"/>
      <c r="H99" s="214"/>
      <c r="I99" s="115">
        <f>(I98/J98)*100</f>
        <v>0</v>
      </c>
      <c r="J99" s="115"/>
      <c r="K99" s="115"/>
      <c r="L99" s="115">
        <f>(L98/M98)*100</f>
        <v>0</v>
      </c>
      <c r="M99" s="115"/>
      <c r="N99" s="115"/>
      <c r="O99" s="115" t="e">
        <f>(O98/P98)*100</f>
        <v>#DIV/0!</v>
      </c>
      <c r="P99" s="115"/>
      <c r="Q99" s="115"/>
      <c r="R99" s="115" t="e">
        <f>(R98/S98)*100</f>
        <v>#DIV/0!</v>
      </c>
      <c r="S99" s="115"/>
      <c r="T99" s="115"/>
      <c r="U99" s="115" t="e">
        <f>(U98/V98)*100</f>
        <v>#DIV/0!</v>
      </c>
      <c r="V99" s="115"/>
      <c r="W99" s="115"/>
      <c r="X99" s="115" t="e">
        <f>(X98/Y98)*100</f>
        <v>#DIV/0!</v>
      </c>
      <c r="Y99" s="115"/>
      <c r="Z99" s="115"/>
      <c r="AA99" s="115" t="e">
        <f>(AA98/AB98)*100</f>
        <v>#DIV/0!</v>
      </c>
      <c r="AB99" s="115"/>
      <c r="AC99" s="115"/>
      <c r="AD99" s="115" t="e">
        <f>(AD98/AE98)*100</f>
        <v>#DIV/0!</v>
      </c>
      <c r="AE99" s="115"/>
      <c r="AF99" s="115"/>
      <c r="AG99" s="115" t="e">
        <f>(AG98/AH98)*100</f>
        <v>#DIV/0!</v>
      </c>
      <c r="AH99" s="115"/>
      <c r="AI99" s="115"/>
      <c r="AJ99" s="115" t="e">
        <f>(AJ98/AK98)*100</f>
        <v>#DIV/0!</v>
      </c>
      <c r="AK99" s="115"/>
      <c r="AL99" s="115"/>
      <c r="AM99" s="115" t="e">
        <f>(AM98/AN98)*100</f>
        <v>#DIV/0!</v>
      </c>
      <c r="AN99" s="115"/>
      <c r="AO99" s="115"/>
      <c r="AP99" s="115" t="e">
        <f>(AP98/AQ98)*100</f>
        <v>#DIV/0!</v>
      </c>
      <c r="AQ99" s="115"/>
      <c r="AR99" s="115"/>
      <c r="AS99" s="115" t="e">
        <f>(AS98/AT98)*100</f>
        <v>#DIV/0!</v>
      </c>
      <c r="AT99" s="115"/>
      <c r="AU99" s="115"/>
    </row>
    <row r="100" spans="2:47" ht="18" customHeight="1" x14ac:dyDescent="0.25">
      <c r="B100" s="236"/>
      <c r="C100" s="109">
        <v>47</v>
      </c>
      <c r="D100" s="181" t="s">
        <v>140</v>
      </c>
      <c r="E100" s="181" t="s">
        <v>141</v>
      </c>
      <c r="F100" s="231" t="s">
        <v>369</v>
      </c>
      <c r="G100" s="66" t="s">
        <v>281</v>
      </c>
      <c r="H100" s="214" t="s">
        <v>38</v>
      </c>
      <c r="I100" s="14" t="s">
        <v>493</v>
      </c>
      <c r="J100" s="154" t="s">
        <v>493</v>
      </c>
      <c r="K100" s="155"/>
      <c r="L100" s="14" t="s">
        <v>493</v>
      </c>
      <c r="M100" s="154" t="s">
        <v>493</v>
      </c>
      <c r="N100" s="155"/>
      <c r="O100" s="14"/>
      <c r="P100" s="154"/>
      <c r="Q100" s="155"/>
      <c r="R100" s="14"/>
      <c r="S100" s="154"/>
      <c r="T100" s="155"/>
      <c r="U100" s="14"/>
      <c r="V100" s="154"/>
      <c r="W100" s="155"/>
      <c r="X100" s="14"/>
      <c r="Y100" s="154"/>
      <c r="Z100" s="155"/>
      <c r="AA100" s="14"/>
      <c r="AB100" s="154"/>
      <c r="AC100" s="155"/>
      <c r="AD100" s="14"/>
      <c r="AE100" s="154"/>
      <c r="AF100" s="155"/>
      <c r="AG100" s="14"/>
      <c r="AH100" s="154"/>
      <c r="AI100" s="155"/>
      <c r="AJ100" s="14"/>
      <c r="AK100" s="154"/>
      <c r="AL100" s="155"/>
      <c r="AM100" s="14"/>
      <c r="AN100" s="154"/>
      <c r="AO100" s="155"/>
      <c r="AP100" s="14"/>
      <c r="AQ100" s="154"/>
      <c r="AR100" s="155"/>
      <c r="AS100" s="14"/>
      <c r="AT100" s="154"/>
      <c r="AU100" s="155"/>
    </row>
    <row r="101" spans="2:47" ht="18" customHeight="1" thickBot="1" x14ac:dyDescent="0.3">
      <c r="B101" s="236"/>
      <c r="C101" s="109"/>
      <c r="D101" s="181"/>
      <c r="E101" s="181"/>
      <c r="F101" s="232"/>
      <c r="G101" s="66"/>
      <c r="H101" s="214"/>
      <c r="I101" s="115" t="e">
        <f>(I100/J100)*100</f>
        <v>#VALUE!</v>
      </c>
      <c r="J101" s="115"/>
      <c r="K101" s="115"/>
      <c r="L101" s="115" t="e">
        <f>(L100/M100)*100</f>
        <v>#VALUE!</v>
      </c>
      <c r="M101" s="115"/>
      <c r="N101" s="115"/>
      <c r="O101" s="115" t="e">
        <f>(O100/P100)*100</f>
        <v>#DIV/0!</v>
      </c>
      <c r="P101" s="115"/>
      <c r="Q101" s="115"/>
      <c r="R101" s="115" t="e">
        <f>(R100/S100)*100</f>
        <v>#DIV/0!</v>
      </c>
      <c r="S101" s="115"/>
      <c r="T101" s="115"/>
      <c r="U101" s="115" t="e">
        <f>(U100/V100)*100</f>
        <v>#DIV/0!</v>
      </c>
      <c r="V101" s="115"/>
      <c r="W101" s="115"/>
      <c r="X101" s="115" t="e">
        <f>(X100/Y100)*100</f>
        <v>#DIV/0!</v>
      </c>
      <c r="Y101" s="115"/>
      <c r="Z101" s="115"/>
      <c r="AA101" s="115" t="e">
        <f>(AA100/AB100)*100</f>
        <v>#DIV/0!</v>
      </c>
      <c r="AB101" s="115"/>
      <c r="AC101" s="115"/>
      <c r="AD101" s="115" t="e">
        <f>(AD100/AE100)*100</f>
        <v>#DIV/0!</v>
      </c>
      <c r="AE101" s="115"/>
      <c r="AF101" s="115"/>
      <c r="AG101" s="115" t="e">
        <f>(AG100/AH100)*100</f>
        <v>#DIV/0!</v>
      </c>
      <c r="AH101" s="115"/>
      <c r="AI101" s="115"/>
      <c r="AJ101" s="115" t="e">
        <f>(AJ100/AK100)*100</f>
        <v>#DIV/0!</v>
      </c>
      <c r="AK101" s="115"/>
      <c r="AL101" s="115"/>
      <c r="AM101" s="115" t="e">
        <f>(AM100/AN100)*100</f>
        <v>#DIV/0!</v>
      </c>
      <c r="AN101" s="115"/>
      <c r="AO101" s="115"/>
      <c r="AP101" s="115" t="e">
        <f>(AP100/AQ100)*100</f>
        <v>#DIV/0!</v>
      </c>
      <c r="AQ101" s="115"/>
      <c r="AR101" s="115"/>
      <c r="AS101" s="115" t="e">
        <f>(AS100/AT100)*100</f>
        <v>#DIV/0!</v>
      </c>
      <c r="AT101" s="115"/>
      <c r="AU101" s="115"/>
    </row>
    <row r="102" spans="2:47" ht="18" customHeight="1" x14ac:dyDescent="0.25">
      <c r="B102" s="236"/>
      <c r="C102" s="109">
        <v>48</v>
      </c>
      <c r="D102" s="103" t="s">
        <v>142</v>
      </c>
      <c r="E102" s="103" t="s">
        <v>143</v>
      </c>
      <c r="F102" s="231" t="s">
        <v>370</v>
      </c>
      <c r="G102" s="66" t="s">
        <v>281</v>
      </c>
      <c r="H102" s="214" t="s">
        <v>38</v>
      </c>
      <c r="I102" s="14" t="s">
        <v>493</v>
      </c>
      <c r="J102" s="154" t="s">
        <v>493</v>
      </c>
      <c r="K102" s="155"/>
      <c r="L102" s="14" t="s">
        <v>493</v>
      </c>
      <c r="M102" s="154" t="s">
        <v>493</v>
      </c>
      <c r="N102" s="155"/>
      <c r="O102" s="14"/>
      <c r="P102" s="154"/>
      <c r="Q102" s="155"/>
      <c r="R102" s="14"/>
      <c r="S102" s="154"/>
      <c r="T102" s="155"/>
      <c r="U102" s="14"/>
      <c r="V102" s="154"/>
      <c r="W102" s="155"/>
      <c r="X102" s="14"/>
      <c r="Y102" s="154"/>
      <c r="Z102" s="155"/>
      <c r="AA102" s="14"/>
      <c r="AB102" s="154"/>
      <c r="AC102" s="155"/>
      <c r="AD102" s="14"/>
      <c r="AE102" s="154"/>
      <c r="AF102" s="155"/>
      <c r="AG102" s="14"/>
      <c r="AH102" s="154"/>
      <c r="AI102" s="155"/>
      <c r="AJ102" s="14"/>
      <c r="AK102" s="154"/>
      <c r="AL102" s="155"/>
      <c r="AM102" s="14"/>
      <c r="AN102" s="154"/>
      <c r="AO102" s="155"/>
      <c r="AP102" s="14"/>
      <c r="AQ102" s="154"/>
      <c r="AR102" s="155"/>
      <c r="AS102" s="14"/>
      <c r="AT102" s="154"/>
      <c r="AU102" s="155"/>
    </row>
    <row r="103" spans="2:47" ht="18" customHeight="1" x14ac:dyDescent="0.25">
      <c r="B103" s="236"/>
      <c r="C103" s="109"/>
      <c r="D103" s="103"/>
      <c r="E103" s="103"/>
      <c r="F103" s="230"/>
      <c r="G103" s="66"/>
      <c r="H103" s="214"/>
      <c r="I103" s="115" t="e">
        <f>(I102/J102)*100</f>
        <v>#VALUE!</v>
      </c>
      <c r="J103" s="115"/>
      <c r="K103" s="115"/>
      <c r="L103" s="115" t="e">
        <f>(L102/M102)*100</f>
        <v>#VALUE!</v>
      </c>
      <c r="M103" s="115"/>
      <c r="N103" s="115"/>
      <c r="O103" s="115" t="e">
        <f>(O102/P102)*100</f>
        <v>#DIV/0!</v>
      </c>
      <c r="P103" s="115"/>
      <c r="Q103" s="115"/>
      <c r="R103" s="115" t="e">
        <f>(R102/S102)*100</f>
        <v>#DIV/0!</v>
      </c>
      <c r="S103" s="115"/>
      <c r="T103" s="115"/>
      <c r="U103" s="115" t="e">
        <f>(U102/V102)*100</f>
        <v>#DIV/0!</v>
      </c>
      <c r="V103" s="115"/>
      <c r="W103" s="115"/>
      <c r="X103" s="115" t="e">
        <f>(X102/Y102)*100</f>
        <v>#DIV/0!</v>
      </c>
      <c r="Y103" s="115"/>
      <c r="Z103" s="115"/>
      <c r="AA103" s="115" t="e">
        <f>(AA102/AB102)*100</f>
        <v>#DIV/0!</v>
      </c>
      <c r="AB103" s="115"/>
      <c r="AC103" s="115"/>
      <c r="AD103" s="115" t="e">
        <f>(AD102/AE102)*100</f>
        <v>#DIV/0!</v>
      </c>
      <c r="AE103" s="115"/>
      <c r="AF103" s="115"/>
      <c r="AG103" s="115" t="e">
        <f>(AG102/AH102)*100</f>
        <v>#DIV/0!</v>
      </c>
      <c r="AH103" s="115"/>
      <c r="AI103" s="115"/>
      <c r="AJ103" s="115" t="e">
        <f>(AJ102/AK102)*100</f>
        <v>#DIV/0!</v>
      </c>
      <c r="AK103" s="115"/>
      <c r="AL103" s="115"/>
      <c r="AM103" s="115" t="e">
        <f>(AM102/AN102)*100</f>
        <v>#DIV/0!</v>
      </c>
      <c r="AN103" s="115"/>
      <c r="AO103" s="115"/>
      <c r="AP103" s="115" t="e">
        <f>(AP102/AQ102)*100</f>
        <v>#DIV/0!</v>
      </c>
      <c r="AQ103" s="115"/>
      <c r="AR103" s="115"/>
      <c r="AS103" s="115" t="e">
        <f>(AS102/AT102)*100</f>
        <v>#DIV/0!</v>
      </c>
      <c r="AT103" s="115"/>
      <c r="AU103" s="115"/>
    </row>
    <row r="104" spans="2:47" ht="18" customHeight="1" x14ac:dyDescent="0.25">
      <c r="B104" s="236"/>
      <c r="C104" s="109">
        <v>49</v>
      </c>
      <c r="D104" s="103" t="s">
        <v>144</v>
      </c>
      <c r="E104" s="103" t="s">
        <v>145</v>
      </c>
      <c r="F104" s="103" t="s">
        <v>371</v>
      </c>
      <c r="G104" s="66" t="s">
        <v>133</v>
      </c>
      <c r="H104" s="214" t="s">
        <v>28</v>
      </c>
      <c r="I104" s="14">
        <v>4</v>
      </c>
      <c r="J104" s="154">
        <v>338</v>
      </c>
      <c r="K104" s="155"/>
      <c r="L104" s="14">
        <v>4</v>
      </c>
      <c r="M104" s="154">
        <v>330</v>
      </c>
      <c r="N104" s="155"/>
      <c r="O104" s="14"/>
      <c r="P104" s="154"/>
      <c r="Q104" s="155"/>
      <c r="R104" s="14"/>
      <c r="S104" s="154"/>
      <c r="T104" s="155"/>
      <c r="U104" s="14"/>
      <c r="V104" s="154"/>
      <c r="W104" s="155"/>
      <c r="X104" s="14"/>
      <c r="Y104" s="154"/>
      <c r="Z104" s="155"/>
      <c r="AA104" s="14"/>
      <c r="AB104" s="154"/>
      <c r="AC104" s="155"/>
      <c r="AD104" s="14"/>
      <c r="AE104" s="154"/>
      <c r="AF104" s="155"/>
      <c r="AG104" s="14"/>
      <c r="AH104" s="154"/>
      <c r="AI104" s="155"/>
      <c r="AJ104" s="14"/>
      <c r="AK104" s="154"/>
      <c r="AL104" s="155"/>
      <c r="AM104" s="14"/>
      <c r="AN104" s="154"/>
      <c r="AO104" s="155"/>
      <c r="AP104" s="14"/>
      <c r="AQ104" s="154"/>
      <c r="AR104" s="155"/>
      <c r="AS104" s="14"/>
      <c r="AT104" s="154"/>
      <c r="AU104" s="155"/>
    </row>
    <row r="105" spans="2:47" ht="18" customHeight="1" x14ac:dyDescent="0.25">
      <c r="B105" s="236"/>
      <c r="C105" s="109"/>
      <c r="D105" s="103"/>
      <c r="E105" s="103"/>
      <c r="F105" s="103"/>
      <c r="G105" s="66"/>
      <c r="H105" s="214"/>
      <c r="I105" s="115">
        <f>(I104/J104)*100</f>
        <v>1.1834319526627219</v>
      </c>
      <c r="J105" s="115"/>
      <c r="K105" s="115"/>
      <c r="L105" s="115">
        <f>(L104/M104)*100</f>
        <v>1.2121212121212122</v>
      </c>
      <c r="M105" s="115"/>
      <c r="N105" s="115"/>
      <c r="O105" s="115" t="e">
        <f>(O104/P104)*100</f>
        <v>#DIV/0!</v>
      </c>
      <c r="P105" s="115"/>
      <c r="Q105" s="115"/>
      <c r="R105" s="115" t="e">
        <f>(R104/S104)*100</f>
        <v>#DIV/0!</v>
      </c>
      <c r="S105" s="115"/>
      <c r="T105" s="115"/>
      <c r="U105" s="115" t="e">
        <f>(U104/V104)*100</f>
        <v>#DIV/0!</v>
      </c>
      <c r="V105" s="115"/>
      <c r="W105" s="115"/>
      <c r="X105" s="115" t="e">
        <f>(X104/Y104)*100</f>
        <v>#DIV/0!</v>
      </c>
      <c r="Y105" s="115"/>
      <c r="Z105" s="115"/>
      <c r="AA105" s="115" t="e">
        <f>(AA104/AB104)*100</f>
        <v>#DIV/0!</v>
      </c>
      <c r="AB105" s="115"/>
      <c r="AC105" s="115"/>
      <c r="AD105" s="115" t="e">
        <f>(AD104/AE104)*100</f>
        <v>#DIV/0!</v>
      </c>
      <c r="AE105" s="115"/>
      <c r="AF105" s="115"/>
      <c r="AG105" s="115" t="e">
        <f>(AG104/AH104)*100</f>
        <v>#DIV/0!</v>
      </c>
      <c r="AH105" s="115"/>
      <c r="AI105" s="115"/>
      <c r="AJ105" s="115" t="e">
        <f>(AJ104/AK104)*100</f>
        <v>#DIV/0!</v>
      </c>
      <c r="AK105" s="115"/>
      <c r="AL105" s="115"/>
      <c r="AM105" s="115" t="e">
        <f>(AM104/AN104)*100</f>
        <v>#DIV/0!</v>
      </c>
      <c r="AN105" s="115"/>
      <c r="AO105" s="115"/>
      <c r="AP105" s="115" t="e">
        <f>(AP104/AQ104)*100</f>
        <v>#DIV/0!</v>
      </c>
      <c r="AQ105" s="115"/>
      <c r="AR105" s="115"/>
      <c r="AS105" s="115" t="e">
        <f>(AS104/AT104)*100</f>
        <v>#DIV/0!</v>
      </c>
      <c r="AT105" s="115"/>
      <c r="AU105" s="115"/>
    </row>
    <row r="106" spans="2:47" ht="18" customHeight="1" x14ac:dyDescent="0.25">
      <c r="B106" s="236"/>
      <c r="C106" s="109">
        <v>50</v>
      </c>
      <c r="D106" s="103" t="s">
        <v>146</v>
      </c>
      <c r="E106" s="103" t="s">
        <v>147</v>
      </c>
      <c r="F106" s="230" t="s">
        <v>372</v>
      </c>
      <c r="G106" s="66" t="s">
        <v>27</v>
      </c>
      <c r="H106" s="214" t="s">
        <v>28</v>
      </c>
      <c r="I106" s="14">
        <v>2</v>
      </c>
      <c r="J106" s="154">
        <v>338</v>
      </c>
      <c r="K106" s="155"/>
      <c r="L106" s="14">
        <v>2</v>
      </c>
      <c r="M106" s="154">
        <v>330</v>
      </c>
      <c r="N106" s="155"/>
      <c r="O106" s="14"/>
      <c r="P106" s="154"/>
      <c r="Q106" s="155"/>
      <c r="R106" s="14"/>
      <c r="S106" s="154"/>
      <c r="T106" s="155"/>
      <c r="U106" s="14"/>
      <c r="V106" s="154"/>
      <c r="W106" s="155"/>
      <c r="X106" s="14"/>
      <c r="Y106" s="154"/>
      <c r="Z106" s="155"/>
      <c r="AA106" s="14"/>
      <c r="AB106" s="154"/>
      <c r="AC106" s="155"/>
      <c r="AD106" s="14"/>
      <c r="AE106" s="154"/>
      <c r="AF106" s="155"/>
      <c r="AG106" s="14"/>
      <c r="AH106" s="154"/>
      <c r="AI106" s="155"/>
      <c r="AJ106" s="14"/>
      <c r="AK106" s="154"/>
      <c r="AL106" s="155"/>
      <c r="AM106" s="14"/>
      <c r="AN106" s="154"/>
      <c r="AO106" s="155"/>
      <c r="AP106" s="14"/>
      <c r="AQ106" s="154"/>
      <c r="AR106" s="155"/>
      <c r="AS106" s="14"/>
      <c r="AT106" s="154"/>
      <c r="AU106" s="155"/>
    </row>
    <row r="107" spans="2:47" ht="18" customHeight="1" thickBot="1" x14ac:dyDescent="0.3">
      <c r="B107" s="236"/>
      <c r="C107" s="109"/>
      <c r="D107" s="103"/>
      <c r="E107" s="103"/>
      <c r="F107" s="230"/>
      <c r="G107" s="66"/>
      <c r="H107" s="214"/>
      <c r="I107" s="115">
        <f>(I106/J106)*100</f>
        <v>0.59171597633136097</v>
      </c>
      <c r="J107" s="115"/>
      <c r="K107" s="115"/>
      <c r="L107" s="115">
        <f>(L106/M106)*100</f>
        <v>0.60606060606060608</v>
      </c>
      <c r="M107" s="115"/>
      <c r="N107" s="115"/>
      <c r="O107" s="115" t="e">
        <f>(O106/P106)*100</f>
        <v>#DIV/0!</v>
      </c>
      <c r="P107" s="115"/>
      <c r="Q107" s="115"/>
      <c r="R107" s="115" t="e">
        <f>(R106/S106)*100</f>
        <v>#DIV/0!</v>
      </c>
      <c r="S107" s="115"/>
      <c r="T107" s="115"/>
      <c r="U107" s="115" t="e">
        <f>(U106/V106)*100</f>
        <v>#DIV/0!</v>
      </c>
      <c r="V107" s="115"/>
      <c r="W107" s="115"/>
      <c r="X107" s="115" t="e">
        <f>(X106/Y106)*100</f>
        <v>#DIV/0!</v>
      </c>
      <c r="Y107" s="115"/>
      <c r="Z107" s="115"/>
      <c r="AA107" s="115" t="e">
        <f>(AA106/AB106)*100</f>
        <v>#DIV/0!</v>
      </c>
      <c r="AB107" s="115"/>
      <c r="AC107" s="115"/>
      <c r="AD107" s="115" t="e">
        <f>(AD106/AE106)*100</f>
        <v>#DIV/0!</v>
      </c>
      <c r="AE107" s="115"/>
      <c r="AF107" s="115"/>
      <c r="AG107" s="115" t="e">
        <f>(AG106/AH106)*100</f>
        <v>#DIV/0!</v>
      </c>
      <c r="AH107" s="115"/>
      <c r="AI107" s="115"/>
      <c r="AJ107" s="115" t="e">
        <f>(AJ106/AK106)*100</f>
        <v>#DIV/0!</v>
      </c>
      <c r="AK107" s="115"/>
      <c r="AL107" s="115"/>
      <c r="AM107" s="115" t="e">
        <f>(AM106/AN106)*100</f>
        <v>#DIV/0!</v>
      </c>
      <c r="AN107" s="115"/>
      <c r="AO107" s="115"/>
      <c r="AP107" s="115" t="e">
        <f>(AP106/AQ106)*100</f>
        <v>#DIV/0!</v>
      </c>
      <c r="AQ107" s="115"/>
      <c r="AR107" s="115"/>
      <c r="AS107" s="115" t="e">
        <f>(AS106/AT106)*100</f>
        <v>#DIV/0!</v>
      </c>
      <c r="AT107" s="115"/>
      <c r="AU107" s="115"/>
    </row>
    <row r="108" spans="2:47" ht="18" customHeight="1" x14ac:dyDescent="0.25">
      <c r="B108" s="223" t="s">
        <v>277</v>
      </c>
      <c r="C108" s="109">
        <v>51</v>
      </c>
      <c r="D108" s="103" t="s">
        <v>262</v>
      </c>
      <c r="E108" s="103" t="s">
        <v>263</v>
      </c>
      <c r="F108" s="228" t="s">
        <v>373</v>
      </c>
      <c r="G108" s="66" t="s">
        <v>281</v>
      </c>
      <c r="H108" s="214" t="s">
        <v>28</v>
      </c>
      <c r="I108" s="14" t="s">
        <v>493</v>
      </c>
      <c r="J108" s="154" t="s">
        <v>493</v>
      </c>
      <c r="K108" s="155"/>
      <c r="L108" s="14" t="s">
        <v>493</v>
      </c>
      <c r="M108" s="154" t="s">
        <v>493</v>
      </c>
      <c r="N108" s="155"/>
      <c r="O108" s="14"/>
      <c r="P108" s="154"/>
      <c r="Q108" s="155"/>
      <c r="R108" s="14"/>
      <c r="S108" s="154"/>
      <c r="T108" s="155"/>
      <c r="U108" s="14"/>
      <c r="V108" s="154"/>
      <c r="W108" s="155"/>
      <c r="X108" s="14"/>
      <c r="Y108" s="154"/>
      <c r="Z108" s="155"/>
      <c r="AA108" s="14"/>
      <c r="AB108" s="154"/>
      <c r="AC108" s="155"/>
      <c r="AD108" s="14"/>
      <c r="AE108" s="154"/>
      <c r="AF108" s="155"/>
      <c r="AG108" s="14"/>
      <c r="AH108" s="154"/>
      <c r="AI108" s="155"/>
      <c r="AJ108" s="14"/>
      <c r="AK108" s="154"/>
      <c r="AL108" s="155"/>
      <c r="AM108" s="14"/>
      <c r="AN108" s="154"/>
      <c r="AO108" s="155"/>
      <c r="AP108" s="14"/>
      <c r="AQ108" s="154"/>
      <c r="AR108" s="155"/>
      <c r="AS108" s="14"/>
      <c r="AT108" s="154"/>
      <c r="AU108" s="155"/>
    </row>
    <row r="109" spans="2:47" ht="18" customHeight="1" x14ac:dyDescent="0.25">
      <c r="B109" s="224"/>
      <c r="C109" s="109"/>
      <c r="D109" s="103"/>
      <c r="E109" s="103"/>
      <c r="F109" s="229"/>
      <c r="G109" s="66"/>
      <c r="H109" s="214"/>
      <c r="I109" s="115" t="e">
        <f>(I108/J108)*100</f>
        <v>#VALUE!</v>
      </c>
      <c r="J109" s="115"/>
      <c r="K109" s="115"/>
      <c r="L109" s="115" t="e">
        <f>(L108/M108)*100</f>
        <v>#VALUE!</v>
      </c>
      <c r="M109" s="115"/>
      <c r="N109" s="115"/>
      <c r="O109" s="115" t="e">
        <f>(O108/P108)*100</f>
        <v>#DIV/0!</v>
      </c>
      <c r="P109" s="115"/>
      <c r="Q109" s="115"/>
      <c r="R109" s="115" t="e">
        <f>(R108/S108)*100</f>
        <v>#DIV/0!</v>
      </c>
      <c r="S109" s="115"/>
      <c r="T109" s="115"/>
      <c r="U109" s="115" t="e">
        <f>(U108/V108)*100</f>
        <v>#DIV/0!</v>
      </c>
      <c r="V109" s="115"/>
      <c r="W109" s="115"/>
      <c r="X109" s="115" t="e">
        <f>(X108/Y108)*100</f>
        <v>#DIV/0!</v>
      </c>
      <c r="Y109" s="115"/>
      <c r="Z109" s="115"/>
      <c r="AA109" s="115" t="e">
        <f>(AA108/AB108)*100</f>
        <v>#DIV/0!</v>
      </c>
      <c r="AB109" s="115"/>
      <c r="AC109" s="115"/>
      <c r="AD109" s="115" t="e">
        <f>(AD108/AE108)*100</f>
        <v>#DIV/0!</v>
      </c>
      <c r="AE109" s="115"/>
      <c r="AF109" s="115"/>
      <c r="AG109" s="115" t="e">
        <f>(AG108/AH108)*100</f>
        <v>#DIV/0!</v>
      </c>
      <c r="AH109" s="115"/>
      <c r="AI109" s="115"/>
      <c r="AJ109" s="115" t="e">
        <f>(AJ108/AK108)*100</f>
        <v>#DIV/0!</v>
      </c>
      <c r="AK109" s="115"/>
      <c r="AL109" s="115"/>
      <c r="AM109" s="115" t="e">
        <f>(AM108/AN108)*100</f>
        <v>#DIV/0!</v>
      </c>
      <c r="AN109" s="115"/>
      <c r="AO109" s="115"/>
      <c r="AP109" s="115" t="e">
        <f>(AP108/AQ108)*100</f>
        <v>#DIV/0!</v>
      </c>
      <c r="AQ109" s="115"/>
      <c r="AR109" s="115"/>
      <c r="AS109" s="115" t="e">
        <f>(AS108/AT108)*100</f>
        <v>#DIV/0!</v>
      </c>
      <c r="AT109" s="115"/>
      <c r="AU109" s="115"/>
    </row>
    <row r="110" spans="2:47" ht="18" customHeight="1" x14ac:dyDescent="0.25">
      <c r="B110" s="224"/>
      <c r="C110" s="109">
        <v>52</v>
      </c>
      <c r="D110" s="103" t="s">
        <v>264</v>
      </c>
      <c r="E110" s="103" t="s">
        <v>265</v>
      </c>
      <c r="F110" s="226" t="s">
        <v>374</v>
      </c>
      <c r="G110" s="71">
        <v>1</v>
      </c>
      <c r="H110" s="214" t="s">
        <v>28</v>
      </c>
      <c r="I110" s="14" t="s">
        <v>493</v>
      </c>
      <c r="J110" s="154" t="s">
        <v>493</v>
      </c>
      <c r="K110" s="155"/>
      <c r="L110" s="14" t="s">
        <v>493</v>
      </c>
      <c r="M110" s="154" t="s">
        <v>493</v>
      </c>
      <c r="N110" s="155"/>
      <c r="O110" s="14"/>
      <c r="P110" s="154"/>
      <c r="Q110" s="155"/>
      <c r="R110" s="14"/>
      <c r="S110" s="154"/>
      <c r="T110" s="155"/>
      <c r="U110" s="14"/>
      <c r="V110" s="154"/>
      <c r="W110" s="155"/>
      <c r="X110" s="14"/>
      <c r="Y110" s="154"/>
      <c r="Z110" s="155"/>
      <c r="AA110" s="14"/>
      <c r="AB110" s="154"/>
      <c r="AC110" s="155"/>
      <c r="AD110" s="14"/>
      <c r="AE110" s="154"/>
      <c r="AF110" s="155"/>
      <c r="AG110" s="14"/>
      <c r="AH110" s="154"/>
      <c r="AI110" s="155"/>
      <c r="AJ110" s="14"/>
      <c r="AK110" s="154"/>
      <c r="AL110" s="155"/>
      <c r="AM110" s="14"/>
      <c r="AN110" s="154"/>
      <c r="AO110" s="155"/>
      <c r="AP110" s="14"/>
      <c r="AQ110" s="154"/>
      <c r="AR110" s="155"/>
      <c r="AS110" s="14"/>
      <c r="AT110" s="154"/>
      <c r="AU110" s="155"/>
    </row>
    <row r="111" spans="2:47" ht="18" customHeight="1" x14ac:dyDescent="0.25">
      <c r="B111" s="224"/>
      <c r="C111" s="109"/>
      <c r="D111" s="103"/>
      <c r="E111" s="103"/>
      <c r="F111" s="227"/>
      <c r="G111" s="66"/>
      <c r="H111" s="214"/>
      <c r="I111" s="115" t="e">
        <f>(I110/J110)*100</f>
        <v>#VALUE!</v>
      </c>
      <c r="J111" s="115"/>
      <c r="K111" s="115"/>
      <c r="L111" s="115" t="e">
        <f>(L110/M110)*100</f>
        <v>#VALUE!</v>
      </c>
      <c r="M111" s="115"/>
      <c r="N111" s="115"/>
      <c r="O111" s="115" t="e">
        <f>(O110/P110)*100</f>
        <v>#DIV/0!</v>
      </c>
      <c r="P111" s="115"/>
      <c r="Q111" s="115"/>
      <c r="R111" s="115" t="e">
        <f>(R110/S110)*100</f>
        <v>#DIV/0!</v>
      </c>
      <c r="S111" s="115"/>
      <c r="T111" s="115"/>
      <c r="U111" s="115" t="e">
        <f>(U110/V110)*100</f>
        <v>#DIV/0!</v>
      </c>
      <c r="V111" s="115"/>
      <c r="W111" s="115"/>
      <c r="X111" s="115" t="e">
        <f>(X110/Y110)*100</f>
        <v>#DIV/0!</v>
      </c>
      <c r="Y111" s="115"/>
      <c r="Z111" s="115"/>
      <c r="AA111" s="115" t="e">
        <f>(AA110/AB110)*100</f>
        <v>#DIV/0!</v>
      </c>
      <c r="AB111" s="115"/>
      <c r="AC111" s="115"/>
      <c r="AD111" s="115" t="e">
        <f>(AD110/AE110)*100</f>
        <v>#DIV/0!</v>
      </c>
      <c r="AE111" s="115"/>
      <c r="AF111" s="115"/>
      <c r="AG111" s="115" t="e">
        <f>(AG110/AH110)*100</f>
        <v>#DIV/0!</v>
      </c>
      <c r="AH111" s="115"/>
      <c r="AI111" s="115"/>
      <c r="AJ111" s="115" t="e">
        <f>(AJ110/AK110)*100</f>
        <v>#DIV/0!</v>
      </c>
      <c r="AK111" s="115"/>
      <c r="AL111" s="115"/>
      <c r="AM111" s="115" t="e">
        <f>(AM110/AN110)*100</f>
        <v>#DIV/0!</v>
      </c>
      <c r="AN111" s="115"/>
      <c r="AO111" s="115"/>
      <c r="AP111" s="115" t="e">
        <f>(AP110/AQ110)*100</f>
        <v>#DIV/0!</v>
      </c>
      <c r="AQ111" s="115"/>
      <c r="AR111" s="115"/>
      <c r="AS111" s="115" t="e">
        <f>(AS110/AT110)*100</f>
        <v>#DIV/0!</v>
      </c>
      <c r="AT111" s="115"/>
      <c r="AU111" s="115"/>
    </row>
    <row r="112" spans="2:47" ht="18" customHeight="1" x14ac:dyDescent="0.25">
      <c r="B112" s="224"/>
      <c r="C112" s="109">
        <v>53</v>
      </c>
      <c r="D112" s="103" t="s">
        <v>266</v>
      </c>
      <c r="E112" s="103" t="s">
        <v>267</v>
      </c>
      <c r="F112" s="226" t="s">
        <v>375</v>
      </c>
      <c r="G112" s="66" t="s">
        <v>281</v>
      </c>
      <c r="H112" s="214" t="s">
        <v>28</v>
      </c>
      <c r="I112" s="14" t="s">
        <v>493</v>
      </c>
      <c r="J112" s="154" t="s">
        <v>493</v>
      </c>
      <c r="K112" s="155"/>
      <c r="L112" s="14" t="s">
        <v>493</v>
      </c>
      <c r="M112" s="154" t="s">
        <v>493</v>
      </c>
      <c r="N112" s="155"/>
      <c r="O112" s="14"/>
      <c r="P112" s="154"/>
      <c r="Q112" s="155"/>
      <c r="R112" s="14"/>
      <c r="S112" s="154"/>
      <c r="T112" s="155"/>
      <c r="U112" s="14"/>
      <c r="V112" s="154"/>
      <c r="W112" s="155"/>
      <c r="X112" s="14"/>
      <c r="Y112" s="154"/>
      <c r="Z112" s="155"/>
      <c r="AA112" s="14"/>
      <c r="AB112" s="154"/>
      <c r="AC112" s="155"/>
      <c r="AD112" s="14"/>
      <c r="AE112" s="154"/>
      <c r="AF112" s="155"/>
      <c r="AG112" s="14"/>
      <c r="AH112" s="154"/>
      <c r="AI112" s="155"/>
      <c r="AJ112" s="14"/>
      <c r="AK112" s="154"/>
      <c r="AL112" s="155"/>
      <c r="AM112" s="14"/>
      <c r="AN112" s="154"/>
      <c r="AO112" s="155"/>
      <c r="AP112" s="14"/>
      <c r="AQ112" s="154"/>
      <c r="AR112" s="155"/>
      <c r="AS112" s="14"/>
      <c r="AT112" s="154"/>
      <c r="AU112" s="155"/>
    </row>
    <row r="113" spans="2:47" ht="18" customHeight="1" x14ac:dyDescent="0.25">
      <c r="B113" s="224"/>
      <c r="C113" s="109"/>
      <c r="D113" s="103"/>
      <c r="E113" s="103"/>
      <c r="F113" s="227"/>
      <c r="G113" s="66"/>
      <c r="H113" s="214"/>
      <c r="I113" s="115" t="e">
        <f>(I112/J112)*100</f>
        <v>#VALUE!</v>
      </c>
      <c r="J113" s="115"/>
      <c r="K113" s="115"/>
      <c r="L113" s="115" t="e">
        <f>(L112/M112)*100</f>
        <v>#VALUE!</v>
      </c>
      <c r="M113" s="115"/>
      <c r="N113" s="115"/>
      <c r="O113" s="115" t="e">
        <f>(O112/P112)*100</f>
        <v>#DIV/0!</v>
      </c>
      <c r="P113" s="115"/>
      <c r="Q113" s="115"/>
      <c r="R113" s="115" t="e">
        <f>(R112/S112)*100</f>
        <v>#DIV/0!</v>
      </c>
      <c r="S113" s="115"/>
      <c r="T113" s="115"/>
      <c r="U113" s="115" t="e">
        <f>(U112/V112)*100</f>
        <v>#DIV/0!</v>
      </c>
      <c r="V113" s="115"/>
      <c r="W113" s="115"/>
      <c r="X113" s="115" t="e">
        <f>(X112/Y112)*100</f>
        <v>#DIV/0!</v>
      </c>
      <c r="Y113" s="115"/>
      <c r="Z113" s="115"/>
      <c r="AA113" s="115" t="e">
        <f>(AA112/AB112)*100</f>
        <v>#DIV/0!</v>
      </c>
      <c r="AB113" s="115"/>
      <c r="AC113" s="115"/>
      <c r="AD113" s="115" t="e">
        <f>(AD112/AE112)*100</f>
        <v>#DIV/0!</v>
      </c>
      <c r="AE113" s="115"/>
      <c r="AF113" s="115"/>
      <c r="AG113" s="115" t="e">
        <f>(AG112/AH112)*100</f>
        <v>#DIV/0!</v>
      </c>
      <c r="AH113" s="115"/>
      <c r="AI113" s="115"/>
      <c r="AJ113" s="115" t="e">
        <f>(AJ112/AK112)*100</f>
        <v>#DIV/0!</v>
      </c>
      <c r="AK113" s="115"/>
      <c r="AL113" s="115"/>
      <c r="AM113" s="115" t="e">
        <f>(AM112/AN112)*100</f>
        <v>#DIV/0!</v>
      </c>
      <c r="AN113" s="115"/>
      <c r="AO113" s="115"/>
      <c r="AP113" s="115" t="e">
        <f>(AP112/AQ112)*100</f>
        <v>#DIV/0!</v>
      </c>
      <c r="AQ113" s="115"/>
      <c r="AR113" s="115"/>
      <c r="AS113" s="115" t="e">
        <f>(AS112/AT112)*100</f>
        <v>#DIV/0!</v>
      </c>
      <c r="AT113" s="115"/>
      <c r="AU113" s="115"/>
    </row>
    <row r="114" spans="2:47" ht="18" customHeight="1" x14ac:dyDescent="0.25">
      <c r="B114" s="224"/>
      <c r="C114" s="109">
        <v>54</v>
      </c>
      <c r="D114" s="103" t="s">
        <v>268</v>
      </c>
      <c r="E114" s="103" t="s">
        <v>269</v>
      </c>
      <c r="F114" s="226" t="s">
        <v>376</v>
      </c>
      <c r="G114" s="66" t="s">
        <v>45</v>
      </c>
      <c r="H114" s="214" t="s">
        <v>28</v>
      </c>
      <c r="I114" s="14" t="s">
        <v>493</v>
      </c>
      <c r="J114" s="154" t="s">
        <v>493</v>
      </c>
      <c r="K114" s="155"/>
      <c r="L114" s="14" t="s">
        <v>493</v>
      </c>
      <c r="M114" s="154" t="s">
        <v>493</v>
      </c>
      <c r="N114" s="155"/>
      <c r="O114" s="14"/>
      <c r="P114" s="154"/>
      <c r="Q114" s="155"/>
      <c r="R114" s="14"/>
      <c r="S114" s="154"/>
      <c r="T114" s="155"/>
      <c r="U114" s="14"/>
      <c r="V114" s="154"/>
      <c r="W114" s="155"/>
      <c r="X114" s="14"/>
      <c r="Y114" s="154"/>
      <c r="Z114" s="155"/>
      <c r="AA114" s="14"/>
      <c r="AB114" s="154"/>
      <c r="AC114" s="155"/>
      <c r="AD114" s="14"/>
      <c r="AE114" s="154"/>
      <c r="AF114" s="155"/>
      <c r="AG114" s="14"/>
      <c r="AH114" s="154"/>
      <c r="AI114" s="155"/>
      <c r="AJ114" s="14"/>
      <c r="AK114" s="154"/>
      <c r="AL114" s="155"/>
      <c r="AM114" s="14"/>
      <c r="AN114" s="154"/>
      <c r="AO114" s="155"/>
      <c r="AP114" s="14"/>
      <c r="AQ114" s="154"/>
      <c r="AR114" s="155"/>
      <c r="AS114" s="14"/>
      <c r="AT114" s="154"/>
      <c r="AU114" s="155"/>
    </row>
    <row r="115" spans="2:47" ht="18" customHeight="1" x14ac:dyDescent="0.25">
      <c r="B115" s="224"/>
      <c r="C115" s="109"/>
      <c r="D115" s="103"/>
      <c r="E115" s="103"/>
      <c r="F115" s="227"/>
      <c r="G115" s="66"/>
      <c r="H115" s="214"/>
      <c r="I115" s="115" t="e">
        <f>(I114/J114)*100</f>
        <v>#VALUE!</v>
      </c>
      <c r="J115" s="115"/>
      <c r="K115" s="115"/>
      <c r="L115" s="115" t="e">
        <f>(L114/M114)*100</f>
        <v>#VALUE!</v>
      </c>
      <c r="M115" s="115"/>
      <c r="N115" s="115"/>
      <c r="O115" s="115" t="e">
        <f>(O114/P114)*100</f>
        <v>#DIV/0!</v>
      </c>
      <c r="P115" s="115"/>
      <c r="Q115" s="115"/>
      <c r="R115" s="115" t="e">
        <f>(R114/S114)*100</f>
        <v>#DIV/0!</v>
      </c>
      <c r="S115" s="115"/>
      <c r="T115" s="115"/>
      <c r="U115" s="115" t="e">
        <f>(U114/V114)*100</f>
        <v>#DIV/0!</v>
      </c>
      <c r="V115" s="115"/>
      <c r="W115" s="115"/>
      <c r="X115" s="115" t="e">
        <f>(X114/Y114)*100</f>
        <v>#DIV/0!</v>
      </c>
      <c r="Y115" s="115"/>
      <c r="Z115" s="115"/>
      <c r="AA115" s="115" t="e">
        <f>(AA114/AB114)*100</f>
        <v>#DIV/0!</v>
      </c>
      <c r="AB115" s="115"/>
      <c r="AC115" s="115"/>
      <c r="AD115" s="115" t="e">
        <f>(AD114/AE114)*100</f>
        <v>#DIV/0!</v>
      </c>
      <c r="AE115" s="115"/>
      <c r="AF115" s="115"/>
      <c r="AG115" s="115" t="e">
        <f>(AG114/AH114)*100</f>
        <v>#DIV/0!</v>
      </c>
      <c r="AH115" s="115"/>
      <c r="AI115" s="115"/>
      <c r="AJ115" s="115" t="e">
        <f>(AJ114/AK114)*100</f>
        <v>#DIV/0!</v>
      </c>
      <c r="AK115" s="115"/>
      <c r="AL115" s="115"/>
      <c r="AM115" s="115" t="e">
        <f>(AM114/AN114)*100</f>
        <v>#DIV/0!</v>
      </c>
      <c r="AN115" s="115"/>
      <c r="AO115" s="115"/>
      <c r="AP115" s="115" t="e">
        <f>(AP114/AQ114)*100</f>
        <v>#DIV/0!</v>
      </c>
      <c r="AQ115" s="115"/>
      <c r="AR115" s="115"/>
      <c r="AS115" s="115" t="e">
        <f>(AS114/AT114)*100</f>
        <v>#DIV/0!</v>
      </c>
      <c r="AT115" s="115"/>
      <c r="AU115" s="115"/>
    </row>
    <row r="116" spans="2:47" ht="18" customHeight="1" x14ac:dyDescent="0.25">
      <c r="B116" s="224"/>
      <c r="C116" s="109">
        <v>55</v>
      </c>
      <c r="D116" s="103" t="s">
        <v>270</v>
      </c>
      <c r="E116" s="103" t="s">
        <v>271</v>
      </c>
      <c r="F116" s="226" t="s">
        <v>377</v>
      </c>
      <c r="G116" s="106"/>
      <c r="H116" s="214" t="s">
        <v>28</v>
      </c>
      <c r="I116" s="169" t="s">
        <v>493</v>
      </c>
      <c r="J116" s="170"/>
      <c r="K116" s="171"/>
      <c r="L116" s="169" t="s">
        <v>493</v>
      </c>
      <c r="M116" s="170"/>
      <c r="N116" s="171"/>
      <c r="O116" s="169"/>
      <c r="P116" s="170"/>
      <c r="Q116" s="171"/>
      <c r="R116" s="169"/>
      <c r="S116" s="170"/>
      <c r="T116" s="171"/>
      <c r="U116" s="169"/>
      <c r="V116" s="170"/>
      <c r="W116" s="171"/>
      <c r="X116" s="169"/>
      <c r="Y116" s="170"/>
      <c r="Z116" s="171"/>
      <c r="AA116" s="169"/>
      <c r="AB116" s="170"/>
      <c r="AC116" s="171"/>
      <c r="AD116" s="169"/>
      <c r="AE116" s="170"/>
      <c r="AF116" s="171"/>
      <c r="AG116" s="169"/>
      <c r="AH116" s="170"/>
      <c r="AI116" s="171"/>
      <c r="AJ116" s="169"/>
      <c r="AK116" s="170"/>
      <c r="AL116" s="171"/>
      <c r="AM116" s="169"/>
      <c r="AN116" s="170"/>
      <c r="AO116" s="171"/>
      <c r="AP116" s="169"/>
      <c r="AQ116" s="170"/>
      <c r="AR116" s="171"/>
      <c r="AS116" s="169"/>
      <c r="AT116" s="170"/>
      <c r="AU116" s="171"/>
    </row>
    <row r="117" spans="2:47" ht="18" customHeight="1" thickBot="1" x14ac:dyDescent="0.3">
      <c r="B117" s="225"/>
      <c r="C117" s="109"/>
      <c r="D117" s="103"/>
      <c r="E117" s="103"/>
      <c r="F117" s="227"/>
      <c r="G117" s="106"/>
      <c r="H117" s="214"/>
      <c r="I117" s="172"/>
      <c r="J117" s="173"/>
      <c r="K117" s="174"/>
      <c r="L117" s="172"/>
      <c r="M117" s="173"/>
      <c r="N117" s="174"/>
      <c r="O117" s="172"/>
      <c r="P117" s="173"/>
      <c r="Q117" s="174"/>
      <c r="R117" s="172"/>
      <c r="S117" s="173"/>
      <c r="T117" s="174"/>
      <c r="U117" s="172"/>
      <c r="V117" s="173"/>
      <c r="W117" s="174"/>
      <c r="X117" s="172"/>
      <c r="Y117" s="173"/>
      <c r="Z117" s="174"/>
      <c r="AA117" s="172"/>
      <c r="AB117" s="173"/>
      <c r="AC117" s="174"/>
      <c r="AD117" s="172"/>
      <c r="AE117" s="173"/>
      <c r="AF117" s="174"/>
      <c r="AG117" s="172"/>
      <c r="AH117" s="173"/>
      <c r="AI117" s="174"/>
      <c r="AJ117" s="172"/>
      <c r="AK117" s="173"/>
      <c r="AL117" s="174"/>
      <c r="AM117" s="172"/>
      <c r="AN117" s="173"/>
      <c r="AO117" s="174"/>
      <c r="AP117" s="172"/>
      <c r="AQ117" s="173"/>
      <c r="AR117" s="174"/>
      <c r="AS117" s="172"/>
      <c r="AT117" s="173"/>
      <c r="AU117" s="174"/>
    </row>
    <row r="118" spans="2:47" ht="18" customHeight="1" x14ac:dyDescent="0.25">
      <c r="B118" s="219" t="s">
        <v>149</v>
      </c>
      <c r="C118" s="109">
        <v>56</v>
      </c>
      <c r="D118" s="97" t="s">
        <v>306</v>
      </c>
      <c r="E118" s="97" t="s">
        <v>286</v>
      </c>
      <c r="F118" s="222" t="s">
        <v>378</v>
      </c>
      <c r="G118" s="79">
        <v>1</v>
      </c>
      <c r="H118" s="183" t="s">
        <v>28</v>
      </c>
      <c r="I118" s="14">
        <v>2865</v>
      </c>
      <c r="J118" s="154">
        <v>2865</v>
      </c>
      <c r="K118" s="155"/>
      <c r="L118" s="14">
        <v>1675</v>
      </c>
      <c r="M118" s="154">
        <v>1675</v>
      </c>
      <c r="N118" s="155"/>
      <c r="O118" s="14"/>
      <c r="P118" s="154"/>
      <c r="Q118" s="155"/>
      <c r="R118" s="14"/>
      <c r="S118" s="154"/>
      <c r="T118" s="155"/>
      <c r="U118" s="14"/>
      <c r="V118" s="154"/>
      <c r="W118" s="155"/>
      <c r="X118" s="14"/>
      <c r="Y118" s="154"/>
      <c r="Z118" s="155"/>
      <c r="AA118" s="14"/>
      <c r="AB118" s="154"/>
      <c r="AC118" s="155"/>
      <c r="AD118" s="14"/>
      <c r="AE118" s="154"/>
      <c r="AF118" s="155"/>
      <c r="AG118" s="14"/>
      <c r="AH118" s="154"/>
      <c r="AI118" s="155"/>
      <c r="AJ118" s="14"/>
      <c r="AK118" s="154"/>
      <c r="AL118" s="155"/>
      <c r="AM118" s="14"/>
      <c r="AN118" s="154"/>
      <c r="AO118" s="155"/>
      <c r="AP118" s="14"/>
      <c r="AQ118" s="154"/>
      <c r="AR118" s="155"/>
      <c r="AS118" s="14"/>
      <c r="AT118" s="154"/>
      <c r="AU118" s="155"/>
    </row>
    <row r="119" spans="2:47" ht="18" customHeight="1" x14ac:dyDescent="0.25">
      <c r="B119" s="220"/>
      <c r="C119" s="109"/>
      <c r="D119" s="97"/>
      <c r="E119" s="97"/>
      <c r="F119" s="97"/>
      <c r="G119" s="77"/>
      <c r="H119" s="183"/>
      <c r="I119" s="115">
        <f>(I118/J118)*100</f>
        <v>100</v>
      </c>
      <c r="J119" s="115"/>
      <c r="K119" s="115"/>
      <c r="L119" s="115">
        <f>(L118/M118)*100</f>
        <v>100</v>
      </c>
      <c r="M119" s="115"/>
      <c r="N119" s="115"/>
      <c r="O119" s="115" t="e">
        <f>(O118/P118)*100</f>
        <v>#DIV/0!</v>
      </c>
      <c r="P119" s="115"/>
      <c r="Q119" s="115"/>
      <c r="R119" s="115" t="e">
        <f>(R118/S118)*100</f>
        <v>#DIV/0!</v>
      </c>
      <c r="S119" s="115"/>
      <c r="T119" s="115"/>
      <c r="U119" s="115" t="e">
        <f>(U118/V118)*100</f>
        <v>#DIV/0!</v>
      </c>
      <c r="V119" s="115"/>
      <c r="W119" s="115"/>
      <c r="X119" s="115" t="e">
        <f>(X118/Y118)*100</f>
        <v>#DIV/0!</v>
      </c>
      <c r="Y119" s="115"/>
      <c r="Z119" s="115"/>
      <c r="AA119" s="115" t="e">
        <f>(AA118/AB118)*100</f>
        <v>#DIV/0!</v>
      </c>
      <c r="AB119" s="115"/>
      <c r="AC119" s="115"/>
      <c r="AD119" s="115" t="e">
        <f>(AD118/AE118)*100</f>
        <v>#DIV/0!</v>
      </c>
      <c r="AE119" s="115"/>
      <c r="AF119" s="115"/>
      <c r="AG119" s="115" t="e">
        <f>(AG118/AH118)*100</f>
        <v>#DIV/0!</v>
      </c>
      <c r="AH119" s="115"/>
      <c r="AI119" s="115"/>
      <c r="AJ119" s="115" t="e">
        <f>(AJ118/AK118)*100</f>
        <v>#DIV/0!</v>
      </c>
      <c r="AK119" s="115"/>
      <c r="AL119" s="115"/>
      <c r="AM119" s="115" t="e">
        <f>(AM118/AN118)*100</f>
        <v>#DIV/0!</v>
      </c>
      <c r="AN119" s="115"/>
      <c r="AO119" s="115"/>
      <c r="AP119" s="115" t="e">
        <f>(AP118/AQ118)*100</f>
        <v>#DIV/0!</v>
      </c>
      <c r="AQ119" s="115"/>
      <c r="AR119" s="115"/>
      <c r="AS119" s="115" t="e">
        <f>(AS118/AT118)*100</f>
        <v>#DIV/0!</v>
      </c>
      <c r="AT119" s="115"/>
      <c r="AU119" s="115"/>
    </row>
    <row r="120" spans="2:47" ht="18" customHeight="1" x14ac:dyDescent="0.25">
      <c r="B120" s="220"/>
      <c r="C120" s="109">
        <v>57</v>
      </c>
      <c r="D120" s="97" t="s">
        <v>307</v>
      </c>
      <c r="E120" s="97" t="s">
        <v>153</v>
      </c>
      <c r="F120" s="97" t="s">
        <v>379</v>
      </c>
      <c r="G120" s="79">
        <v>0.95</v>
      </c>
      <c r="H120" s="183" t="s">
        <v>28</v>
      </c>
      <c r="I120" s="14">
        <v>18</v>
      </c>
      <c r="J120" s="154">
        <v>18</v>
      </c>
      <c r="K120" s="155"/>
      <c r="L120" s="14">
        <v>33</v>
      </c>
      <c r="M120" s="154">
        <v>33</v>
      </c>
      <c r="N120" s="155"/>
      <c r="O120" s="14"/>
      <c r="P120" s="154"/>
      <c r="Q120" s="155"/>
      <c r="R120" s="14"/>
      <c r="S120" s="154"/>
      <c r="T120" s="155"/>
      <c r="U120" s="14"/>
      <c r="V120" s="154"/>
      <c r="W120" s="155"/>
      <c r="X120" s="14"/>
      <c r="Y120" s="154"/>
      <c r="Z120" s="155"/>
      <c r="AA120" s="14"/>
      <c r="AB120" s="154"/>
      <c r="AC120" s="155"/>
      <c r="AD120" s="14"/>
      <c r="AE120" s="154"/>
      <c r="AF120" s="155"/>
      <c r="AG120" s="14"/>
      <c r="AH120" s="154"/>
      <c r="AI120" s="155"/>
      <c r="AJ120" s="14"/>
      <c r="AK120" s="154"/>
      <c r="AL120" s="155"/>
      <c r="AM120" s="14"/>
      <c r="AN120" s="154"/>
      <c r="AO120" s="155"/>
      <c r="AP120" s="14"/>
      <c r="AQ120" s="154"/>
      <c r="AR120" s="155"/>
      <c r="AS120" s="14"/>
      <c r="AT120" s="154"/>
      <c r="AU120" s="155"/>
    </row>
    <row r="121" spans="2:47" ht="18" customHeight="1" x14ac:dyDescent="0.25">
      <c r="B121" s="220"/>
      <c r="C121" s="109"/>
      <c r="D121" s="97"/>
      <c r="E121" s="97"/>
      <c r="F121" s="97"/>
      <c r="G121" s="77"/>
      <c r="H121" s="183"/>
      <c r="I121" s="115">
        <f>(I120/J120)*100</f>
        <v>100</v>
      </c>
      <c r="J121" s="115"/>
      <c r="K121" s="115"/>
      <c r="L121" s="115">
        <f>(L120/M120)*100</f>
        <v>100</v>
      </c>
      <c r="M121" s="115"/>
      <c r="N121" s="115"/>
      <c r="O121" s="115" t="e">
        <f>(O120/P120)*100</f>
        <v>#DIV/0!</v>
      </c>
      <c r="P121" s="115"/>
      <c r="Q121" s="115"/>
      <c r="R121" s="115" t="e">
        <f>(R120/S120)*100</f>
        <v>#DIV/0!</v>
      </c>
      <c r="S121" s="115"/>
      <c r="T121" s="115"/>
      <c r="U121" s="115" t="e">
        <f>(U120/V120)*100</f>
        <v>#DIV/0!</v>
      </c>
      <c r="V121" s="115"/>
      <c r="W121" s="115"/>
      <c r="X121" s="115" t="e">
        <f>(X120/Y120)*100</f>
        <v>#DIV/0!</v>
      </c>
      <c r="Y121" s="115"/>
      <c r="Z121" s="115"/>
      <c r="AA121" s="115" t="e">
        <f>(AA120/AB120)*100</f>
        <v>#DIV/0!</v>
      </c>
      <c r="AB121" s="115"/>
      <c r="AC121" s="115"/>
      <c r="AD121" s="115" t="e">
        <f>(AD120/AE120)*100</f>
        <v>#DIV/0!</v>
      </c>
      <c r="AE121" s="115"/>
      <c r="AF121" s="115"/>
      <c r="AG121" s="115" t="e">
        <f>(AG120/AH120)*100</f>
        <v>#DIV/0!</v>
      </c>
      <c r="AH121" s="115"/>
      <c r="AI121" s="115"/>
      <c r="AJ121" s="115" t="e">
        <f>(AJ120/AK120)*100</f>
        <v>#DIV/0!</v>
      </c>
      <c r="AK121" s="115"/>
      <c r="AL121" s="115"/>
      <c r="AM121" s="115" t="e">
        <f>(AM120/AN120)*100</f>
        <v>#DIV/0!</v>
      </c>
      <c r="AN121" s="115"/>
      <c r="AO121" s="115"/>
      <c r="AP121" s="115" t="e">
        <f>(AP120/AQ120)*100</f>
        <v>#DIV/0!</v>
      </c>
      <c r="AQ121" s="115"/>
      <c r="AR121" s="115"/>
      <c r="AS121" s="115" t="e">
        <f>(AS120/AT120)*100</f>
        <v>#DIV/0!</v>
      </c>
      <c r="AT121" s="115"/>
      <c r="AU121" s="115"/>
    </row>
    <row r="122" spans="2:47" ht="18" customHeight="1" x14ac:dyDescent="0.25">
      <c r="B122" s="220"/>
      <c r="C122" s="109">
        <v>58</v>
      </c>
      <c r="D122" s="97" t="s">
        <v>308</v>
      </c>
      <c r="E122" s="97" t="s">
        <v>155</v>
      </c>
      <c r="F122" s="97" t="s">
        <v>380</v>
      </c>
      <c r="G122" s="79">
        <v>0.95</v>
      </c>
      <c r="H122" s="183" t="s">
        <v>28</v>
      </c>
      <c r="I122" s="14">
        <v>594</v>
      </c>
      <c r="J122" s="154">
        <v>594</v>
      </c>
      <c r="K122" s="155"/>
      <c r="L122" s="14">
        <v>343</v>
      </c>
      <c r="M122" s="154">
        <v>343</v>
      </c>
      <c r="N122" s="155"/>
      <c r="O122" s="14"/>
      <c r="P122" s="154"/>
      <c r="Q122" s="155"/>
      <c r="R122" s="14"/>
      <c r="S122" s="154"/>
      <c r="T122" s="155"/>
      <c r="U122" s="14"/>
      <c r="V122" s="154"/>
      <c r="W122" s="155"/>
      <c r="X122" s="14"/>
      <c r="Y122" s="154"/>
      <c r="Z122" s="155"/>
      <c r="AA122" s="14"/>
      <c r="AB122" s="154"/>
      <c r="AC122" s="155"/>
      <c r="AD122" s="14"/>
      <c r="AE122" s="154"/>
      <c r="AF122" s="155"/>
      <c r="AG122" s="14"/>
      <c r="AH122" s="154"/>
      <c r="AI122" s="155"/>
      <c r="AJ122" s="14"/>
      <c r="AK122" s="154"/>
      <c r="AL122" s="155"/>
      <c r="AM122" s="14"/>
      <c r="AN122" s="154"/>
      <c r="AO122" s="155"/>
      <c r="AP122" s="14"/>
      <c r="AQ122" s="154"/>
      <c r="AR122" s="155"/>
      <c r="AS122" s="14"/>
      <c r="AT122" s="154"/>
      <c r="AU122" s="155"/>
    </row>
    <row r="123" spans="2:47" ht="18" customHeight="1" x14ac:dyDescent="0.25">
      <c r="B123" s="220"/>
      <c r="C123" s="109"/>
      <c r="D123" s="97"/>
      <c r="E123" s="97"/>
      <c r="F123" s="97"/>
      <c r="G123" s="77"/>
      <c r="H123" s="183"/>
      <c r="I123" s="115">
        <f>(I122/J122)*100</f>
        <v>100</v>
      </c>
      <c r="J123" s="115"/>
      <c r="K123" s="115"/>
      <c r="L123" s="115">
        <f>(L122/M122)*100</f>
        <v>100</v>
      </c>
      <c r="M123" s="115"/>
      <c r="N123" s="115"/>
      <c r="O123" s="115" t="e">
        <f>(O122/P122)*100</f>
        <v>#DIV/0!</v>
      </c>
      <c r="P123" s="115"/>
      <c r="Q123" s="115"/>
      <c r="R123" s="115" t="e">
        <f>(R122/S122)*100</f>
        <v>#DIV/0!</v>
      </c>
      <c r="S123" s="115"/>
      <c r="T123" s="115"/>
      <c r="U123" s="115" t="e">
        <f>(U122/V122)*100</f>
        <v>#DIV/0!</v>
      </c>
      <c r="V123" s="115"/>
      <c r="W123" s="115"/>
      <c r="X123" s="115" t="e">
        <f>(X122/Y122)*100</f>
        <v>#DIV/0!</v>
      </c>
      <c r="Y123" s="115"/>
      <c r="Z123" s="115"/>
      <c r="AA123" s="115" t="e">
        <f>(AA122/AB122)*100</f>
        <v>#DIV/0!</v>
      </c>
      <c r="AB123" s="115"/>
      <c r="AC123" s="115"/>
      <c r="AD123" s="115" t="e">
        <f>(AD122/AE122)*100</f>
        <v>#DIV/0!</v>
      </c>
      <c r="AE123" s="115"/>
      <c r="AF123" s="115"/>
      <c r="AG123" s="115" t="e">
        <f>(AG122/AH122)*100</f>
        <v>#DIV/0!</v>
      </c>
      <c r="AH123" s="115"/>
      <c r="AI123" s="115"/>
      <c r="AJ123" s="115" t="e">
        <f>(AJ122/AK122)*100</f>
        <v>#DIV/0!</v>
      </c>
      <c r="AK123" s="115"/>
      <c r="AL123" s="115"/>
      <c r="AM123" s="115" t="e">
        <f>(AM122/AN122)*100</f>
        <v>#DIV/0!</v>
      </c>
      <c r="AN123" s="115"/>
      <c r="AO123" s="115"/>
      <c r="AP123" s="115" t="e">
        <f>(AP122/AQ122)*100</f>
        <v>#DIV/0!</v>
      </c>
      <c r="AQ123" s="115"/>
      <c r="AR123" s="115"/>
      <c r="AS123" s="115" t="e">
        <f>(AS122/AT122)*100</f>
        <v>#DIV/0!</v>
      </c>
      <c r="AT123" s="115"/>
      <c r="AU123" s="115"/>
    </row>
    <row r="124" spans="2:47" ht="18" customHeight="1" x14ac:dyDescent="0.25">
      <c r="B124" s="220"/>
      <c r="C124" s="109">
        <v>59</v>
      </c>
      <c r="D124" s="96" t="s">
        <v>309</v>
      </c>
      <c r="E124" s="96" t="s">
        <v>157</v>
      </c>
      <c r="F124" s="96" t="s">
        <v>381</v>
      </c>
      <c r="G124" s="79">
        <v>0.95</v>
      </c>
      <c r="H124" s="183" t="s">
        <v>28</v>
      </c>
      <c r="I124" s="14">
        <v>140</v>
      </c>
      <c r="J124" s="154">
        <v>140</v>
      </c>
      <c r="K124" s="155"/>
      <c r="L124" s="14">
        <v>129</v>
      </c>
      <c r="M124" s="154">
        <v>129</v>
      </c>
      <c r="N124" s="155"/>
      <c r="O124" s="14"/>
      <c r="P124" s="154"/>
      <c r="Q124" s="155"/>
      <c r="R124" s="14"/>
      <c r="S124" s="154"/>
      <c r="T124" s="155"/>
      <c r="U124" s="14"/>
      <c r="V124" s="154"/>
      <c r="W124" s="155"/>
      <c r="X124" s="14"/>
      <c r="Y124" s="154"/>
      <c r="Z124" s="155"/>
      <c r="AA124" s="14"/>
      <c r="AB124" s="154"/>
      <c r="AC124" s="155"/>
      <c r="AD124" s="14"/>
      <c r="AE124" s="154"/>
      <c r="AF124" s="155"/>
      <c r="AG124" s="14"/>
      <c r="AH124" s="154"/>
      <c r="AI124" s="155"/>
      <c r="AJ124" s="14"/>
      <c r="AK124" s="154"/>
      <c r="AL124" s="155"/>
      <c r="AM124" s="14"/>
      <c r="AN124" s="154"/>
      <c r="AO124" s="155"/>
      <c r="AP124" s="14"/>
      <c r="AQ124" s="154"/>
      <c r="AR124" s="155"/>
      <c r="AS124" s="14"/>
      <c r="AT124" s="154"/>
      <c r="AU124" s="155"/>
    </row>
    <row r="125" spans="2:47" ht="18" customHeight="1" x14ac:dyDescent="0.25">
      <c r="B125" s="220"/>
      <c r="C125" s="109"/>
      <c r="D125" s="96"/>
      <c r="E125" s="96"/>
      <c r="F125" s="96"/>
      <c r="G125" s="77"/>
      <c r="H125" s="183"/>
      <c r="I125" s="115">
        <f>(I124/J124)*100</f>
        <v>100</v>
      </c>
      <c r="J125" s="115"/>
      <c r="K125" s="115"/>
      <c r="L125" s="115">
        <f>(L124/M124)*100</f>
        <v>100</v>
      </c>
      <c r="M125" s="115"/>
      <c r="N125" s="115"/>
      <c r="O125" s="115" t="e">
        <f>(O124/P124)*100</f>
        <v>#DIV/0!</v>
      </c>
      <c r="P125" s="115"/>
      <c r="Q125" s="115"/>
      <c r="R125" s="115" t="e">
        <f>(R124/S124)*100</f>
        <v>#DIV/0!</v>
      </c>
      <c r="S125" s="115"/>
      <c r="T125" s="115"/>
      <c r="U125" s="115" t="e">
        <f>(U124/V124)*100</f>
        <v>#DIV/0!</v>
      </c>
      <c r="V125" s="115"/>
      <c r="W125" s="115"/>
      <c r="X125" s="115" t="e">
        <f>(X124/Y124)*100</f>
        <v>#DIV/0!</v>
      </c>
      <c r="Y125" s="115"/>
      <c r="Z125" s="115"/>
      <c r="AA125" s="115" t="e">
        <f>(AA124/AB124)*100</f>
        <v>#DIV/0!</v>
      </c>
      <c r="AB125" s="115"/>
      <c r="AC125" s="115"/>
      <c r="AD125" s="115" t="e">
        <f>(AD124/AE124)*100</f>
        <v>#DIV/0!</v>
      </c>
      <c r="AE125" s="115"/>
      <c r="AF125" s="115"/>
      <c r="AG125" s="115" t="e">
        <f>(AG124/AH124)*100</f>
        <v>#DIV/0!</v>
      </c>
      <c r="AH125" s="115"/>
      <c r="AI125" s="115"/>
      <c r="AJ125" s="115" t="e">
        <f>(AJ124/AK124)*100</f>
        <v>#DIV/0!</v>
      </c>
      <c r="AK125" s="115"/>
      <c r="AL125" s="115"/>
      <c r="AM125" s="115" t="e">
        <f>(AM124/AN124)*100</f>
        <v>#DIV/0!</v>
      </c>
      <c r="AN125" s="115"/>
      <c r="AO125" s="115"/>
      <c r="AP125" s="115" t="e">
        <f>(AP124/AQ124)*100</f>
        <v>#DIV/0!</v>
      </c>
      <c r="AQ125" s="115"/>
      <c r="AR125" s="115"/>
      <c r="AS125" s="115" t="e">
        <f>(AS124/AT124)*100</f>
        <v>#DIV/0!</v>
      </c>
      <c r="AT125" s="115"/>
      <c r="AU125" s="115"/>
    </row>
    <row r="126" spans="2:47" ht="18" customHeight="1" x14ac:dyDescent="0.25">
      <c r="B126" s="220"/>
      <c r="C126" s="109">
        <v>60</v>
      </c>
      <c r="D126" s="96" t="s">
        <v>310</v>
      </c>
      <c r="E126" s="96" t="s">
        <v>159</v>
      </c>
      <c r="F126" s="96" t="s">
        <v>382</v>
      </c>
      <c r="G126" s="79">
        <v>0.95</v>
      </c>
      <c r="H126" s="183" t="s">
        <v>28</v>
      </c>
      <c r="I126" s="14" t="s">
        <v>493</v>
      </c>
      <c r="J126" s="154" t="s">
        <v>493</v>
      </c>
      <c r="K126" s="155"/>
      <c r="L126" s="14" t="s">
        <v>493</v>
      </c>
      <c r="M126" s="154" t="s">
        <v>493</v>
      </c>
      <c r="N126" s="155"/>
      <c r="O126" s="14"/>
      <c r="P126" s="154"/>
      <c r="Q126" s="155"/>
      <c r="R126" s="14"/>
      <c r="S126" s="154"/>
      <c r="T126" s="155"/>
      <c r="U126" s="14"/>
      <c r="V126" s="154"/>
      <c r="W126" s="155"/>
      <c r="X126" s="14"/>
      <c r="Y126" s="154"/>
      <c r="Z126" s="155"/>
      <c r="AA126" s="14"/>
      <c r="AB126" s="154"/>
      <c r="AC126" s="155"/>
      <c r="AD126" s="14"/>
      <c r="AE126" s="154"/>
      <c r="AF126" s="155"/>
      <c r="AG126" s="14"/>
      <c r="AH126" s="154"/>
      <c r="AI126" s="155"/>
      <c r="AJ126" s="14"/>
      <c r="AK126" s="154"/>
      <c r="AL126" s="155"/>
      <c r="AM126" s="14"/>
      <c r="AN126" s="154"/>
      <c r="AO126" s="155"/>
      <c r="AP126" s="14"/>
      <c r="AQ126" s="154"/>
      <c r="AR126" s="155"/>
      <c r="AS126" s="14"/>
      <c r="AT126" s="154"/>
      <c r="AU126" s="155"/>
    </row>
    <row r="127" spans="2:47" ht="18" customHeight="1" thickBot="1" x14ac:dyDescent="0.3">
      <c r="B127" s="220"/>
      <c r="C127" s="109"/>
      <c r="D127" s="96"/>
      <c r="E127" s="96"/>
      <c r="F127" s="218"/>
      <c r="G127" s="77"/>
      <c r="H127" s="183"/>
      <c r="I127" s="115" t="e">
        <f>(I126/J126)*100</f>
        <v>#VALUE!</v>
      </c>
      <c r="J127" s="115"/>
      <c r="K127" s="115"/>
      <c r="L127" s="115" t="e">
        <f>(L126/M126)*100</f>
        <v>#VALUE!</v>
      </c>
      <c r="M127" s="115"/>
      <c r="N127" s="115"/>
      <c r="O127" s="115" t="e">
        <f>(O126/P126)*100</f>
        <v>#DIV/0!</v>
      </c>
      <c r="P127" s="115"/>
      <c r="Q127" s="115"/>
      <c r="R127" s="115" t="e">
        <f>(R126/S126)*100</f>
        <v>#DIV/0!</v>
      </c>
      <c r="S127" s="115"/>
      <c r="T127" s="115"/>
      <c r="U127" s="115" t="e">
        <f>(U126/V126)*100</f>
        <v>#DIV/0!</v>
      </c>
      <c r="V127" s="115"/>
      <c r="W127" s="115"/>
      <c r="X127" s="115" t="e">
        <f>(X126/Y126)*100</f>
        <v>#DIV/0!</v>
      </c>
      <c r="Y127" s="115"/>
      <c r="Z127" s="115"/>
      <c r="AA127" s="115" t="e">
        <f>(AA126/AB126)*100</f>
        <v>#DIV/0!</v>
      </c>
      <c r="AB127" s="115"/>
      <c r="AC127" s="115"/>
      <c r="AD127" s="115" t="e">
        <f>(AD126/AE126)*100</f>
        <v>#DIV/0!</v>
      </c>
      <c r="AE127" s="115"/>
      <c r="AF127" s="115"/>
      <c r="AG127" s="115" t="e">
        <f>(AG126/AH126)*100</f>
        <v>#DIV/0!</v>
      </c>
      <c r="AH127" s="115"/>
      <c r="AI127" s="115"/>
      <c r="AJ127" s="115" t="e">
        <f>(AJ126/AK126)*100</f>
        <v>#DIV/0!</v>
      </c>
      <c r="AK127" s="115"/>
      <c r="AL127" s="115"/>
      <c r="AM127" s="115" t="e">
        <f>(AM126/AN126)*100</f>
        <v>#DIV/0!</v>
      </c>
      <c r="AN127" s="115"/>
      <c r="AO127" s="115"/>
      <c r="AP127" s="115" t="e">
        <f>(AP126/AQ126)*100</f>
        <v>#DIV/0!</v>
      </c>
      <c r="AQ127" s="115"/>
      <c r="AR127" s="115"/>
      <c r="AS127" s="115" t="e">
        <f>(AS126/AT126)*100</f>
        <v>#DIV/0!</v>
      </c>
      <c r="AT127" s="115"/>
      <c r="AU127" s="115"/>
    </row>
    <row r="128" spans="2:47" ht="18" customHeight="1" x14ac:dyDescent="0.25">
      <c r="B128" s="220"/>
      <c r="C128" s="109">
        <v>61</v>
      </c>
      <c r="D128" s="96" t="s">
        <v>311</v>
      </c>
      <c r="E128" s="96" t="s">
        <v>163</v>
      </c>
      <c r="F128" s="96" t="s">
        <v>383</v>
      </c>
      <c r="G128" s="79">
        <v>0.95</v>
      </c>
      <c r="H128" s="183" t="s">
        <v>28</v>
      </c>
      <c r="I128" s="14">
        <v>405</v>
      </c>
      <c r="J128" s="154">
        <v>405</v>
      </c>
      <c r="K128" s="155"/>
      <c r="L128" s="14">
        <v>171</v>
      </c>
      <c r="M128" s="154">
        <v>171</v>
      </c>
      <c r="N128" s="155"/>
      <c r="O128" s="14"/>
      <c r="P128" s="154"/>
      <c r="Q128" s="155"/>
      <c r="R128" s="14"/>
      <c r="S128" s="154"/>
      <c r="T128" s="155"/>
      <c r="U128" s="14"/>
      <c r="V128" s="154"/>
      <c r="W128" s="155"/>
      <c r="X128" s="14"/>
      <c r="Y128" s="154"/>
      <c r="Z128" s="155"/>
      <c r="AA128" s="14"/>
      <c r="AB128" s="154"/>
      <c r="AC128" s="155"/>
      <c r="AD128" s="14"/>
      <c r="AE128" s="154"/>
      <c r="AF128" s="155"/>
      <c r="AG128" s="14"/>
      <c r="AH128" s="154"/>
      <c r="AI128" s="155"/>
      <c r="AJ128" s="14"/>
      <c r="AK128" s="154"/>
      <c r="AL128" s="155"/>
      <c r="AM128" s="14"/>
      <c r="AN128" s="154"/>
      <c r="AO128" s="155"/>
      <c r="AP128" s="14"/>
      <c r="AQ128" s="154"/>
      <c r="AR128" s="155"/>
      <c r="AS128" s="14"/>
      <c r="AT128" s="154"/>
      <c r="AU128" s="155"/>
    </row>
    <row r="129" spans="2:47" ht="18" customHeight="1" x14ac:dyDescent="0.25">
      <c r="B129" s="220"/>
      <c r="C129" s="109"/>
      <c r="D129" s="96"/>
      <c r="E129" s="96"/>
      <c r="F129" s="96"/>
      <c r="G129" s="77"/>
      <c r="H129" s="183"/>
      <c r="I129" s="115">
        <f>(I128/J128)*100</f>
        <v>100</v>
      </c>
      <c r="J129" s="115"/>
      <c r="K129" s="115"/>
      <c r="L129" s="115">
        <f>(L128/M128)*100</f>
        <v>100</v>
      </c>
      <c r="M129" s="115"/>
      <c r="N129" s="115"/>
      <c r="O129" s="115" t="e">
        <f>(O128/P128)*100</f>
        <v>#DIV/0!</v>
      </c>
      <c r="P129" s="115"/>
      <c r="Q129" s="115"/>
      <c r="R129" s="115" t="e">
        <f>(R128/S128)*100</f>
        <v>#DIV/0!</v>
      </c>
      <c r="S129" s="115"/>
      <c r="T129" s="115"/>
      <c r="U129" s="115" t="e">
        <f>(U128/V128)*100</f>
        <v>#DIV/0!</v>
      </c>
      <c r="V129" s="115"/>
      <c r="W129" s="115"/>
      <c r="X129" s="115" t="e">
        <f>(X128/Y128)*100</f>
        <v>#DIV/0!</v>
      </c>
      <c r="Y129" s="115"/>
      <c r="Z129" s="115"/>
      <c r="AA129" s="115" t="e">
        <f>(AA128/AB128)*100</f>
        <v>#DIV/0!</v>
      </c>
      <c r="AB129" s="115"/>
      <c r="AC129" s="115"/>
      <c r="AD129" s="115" t="e">
        <f>(AD128/AE128)*100</f>
        <v>#DIV/0!</v>
      </c>
      <c r="AE129" s="115"/>
      <c r="AF129" s="115"/>
      <c r="AG129" s="115" t="e">
        <f>(AG128/AH128)*100</f>
        <v>#DIV/0!</v>
      </c>
      <c r="AH129" s="115"/>
      <c r="AI129" s="115"/>
      <c r="AJ129" s="115" t="e">
        <f>(AJ128/AK128)*100</f>
        <v>#DIV/0!</v>
      </c>
      <c r="AK129" s="115"/>
      <c r="AL129" s="115"/>
      <c r="AM129" s="115" t="e">
        <f>(AM128/AN128)*100</f>
        <v>#DIV/0!</v>
      </c>
      <c r="AN129" s="115"/>
      <c r="AO129" s="115"/>
      <c r="AP129" s="115" t="e">
        <f>(AP128/AQ128)*100</f>
        <v>#DIV/0!</v>
      </c>
      <c r="AQ129" s="115"/>
      <c r="AR129" s="115"/>
      <c r="AS129" s="115" t="e">
        <f>(AS128/AT128)*100</f>
        <v>#DIV/0!</v>
      </c>
      <c r="AT129" s="115"/>
      <c r="AU129" s="115"/>
    </row>
    <row r="130" spans="2:47" ht="18" customHeight="1" x14ac:dyDescent="0.25">
      <c r="B130" s="220"/>
      <c r="C130" s="109">
        <v>62</v>
      </c>
      <c r="D130" s="96" t="s">
        <v>312</v>
      </c>
      <c r="E130" s="96" t="s">
        <v>165</v>
      </c>
      <c r="F130" s="96" t="s">
        <v>384</v>
      </c>
      <c r="G130" s="79">
        <v>0.95</v>
      </c>
      <c r="H130" s="183" t="s">
        <v>28</v>
      </c>
      <c r="I130" s="14">
        <v>49</v>
      </c>
      <c r="J130" s="154">
        <v>49</v>
      </c>
      <c r="K130" s="155"/>
      <c r="L130" s="14">
        <v>43</v>
      </c>
      <c r="M130" s="154">
        <v>43</v>
      </c>
      <c r="N130" s="155"/>
      <c r="O130" s="14"/>
      <c r="P130" s="154"/>
      <c r="Q130" s="155"/>
      <c r="R130" s="14"/>
      <c r="S130" s="154"/>
      <c r="T130" s="155"/>
      <c r="U130" s="14"/>
      <c r="V130" s="154"/>
      <c r="W130" s="155"/>
      <c r="X130" s="14"/>
      <c r="Y130" s="154"/>
      <c r="Z130" s="155"/>
      <c r="AA130" s="14"/>
      <c r="AB130" s="154"/>
      <c r="AC130" s="155"/>
      <c r="AD130" s="14"/>
      <c r="AE130" s="154"/>
      <c r="AF130" s="155"/>
      <c r="AG130" s="14"/>
      <c r="AH130" s="154"/>
      <c r="AI130" s="155"/>
      <c r="AJ130" s="14"/>
      <c r="AK130" s="154"/>
      <c r="AL130" s="155"/>
      <c r="AM130" s="14"/>
      <c r="AN130" s="154"/>
      <c r="AO130" s="155"/>
      <c r="AP130" s="14"/>
      <c r="AQ130" s="154"/>
      <c r="AR130" s="155"/>
      <c r="AS130" s="14"/>
      <c r="AT130" s="154"/>
      <c r="AU130" s="155"/>
    </row>
    <row r="131" spans="2:47" ht="18" customHeight="1" thickBot="1" x14ac:dyDescent="0.3">
      <c r="B131" s="221"/>
      <c r="C131" s="109"/>
      <c r="D131" s="96"/>
      <c r="E131" s="96"/>
      <c r="F131" s="218"/>
      <c r="G131" s="77"/>
      <c r="H131" s="183"/>
      <c r="I131" s="115">
        <f>(I130/J130)*100</f>
        <v>100</v>
      </c>
      <c r="J131" s="115"/>
      <c r="K131" s="115"/>
      <c r="L131" s="115">
        <f>(L130/M130)*100</f>
        <v>100</v>
      </c>
      <c r="M131" s="115"/>
      <c r="N131" s="115"/>
      <c r="O131" s="115" t="e">
        <f>(O130/P130)*100</f>
        <v>#DIV/0!</v>
      </c>
      <c r="P131" s="115"/>
      <c r="Q131" s="115"/>
      <c r="R131" s="115" t="e">
        <f>(R130/S130)*100</f>
        <v>#DIV/0!</v>
      </c>
      <c r="S131" s="115"/>
      <c r="T131" s="115"/>
      <c r="U131" s="115" t="e">
        <f>(U130/V130)*100</f>
        <v>#DIV/0!</v>
      </c>
      <c r="V131" s="115"/>
      <c r="W131" s="115"/>
      <c r="X131" s="115" t="e">
        <f>(X130/Y130)*100</f>
        <v>#DIV/0!</v>
      </c>
      <c r="Y131" s="115"/>
      <c r="Z131" s="115"/>
      <c r="AA131" s="115" t="e">
        <f>(AA130/AB130)*100</f>
        <v>#DIV/0!</v>
      </c>
      <c r="AB131" s="115"/>
      <c r="AC131" s="115"/>
      <c r="AD131" s="115" t="e">
        <f>(AD130/AE130)*100</f>
        <v>#DIV/0!</v>
      </c>
      <c r="AE131" s="115"/>
      <c r="AF131" s="115"/>
      <c r="AG131" s="115" t="e">
        <f>(AG130/AH130)*100</f>
        <v>#DIV/0!</v>
      </c>
      <c r="AH131" s="115"/>
      <c r="AI131" s="115"/>
      <c r="AJ131" s="115" t="e">
        <f>(AJ130/AK130)*100</f>
        <v>#DIV/0!</v>
      </c>
      <c r="AK131" s="115"/>
      <c r="AL131" s="115"/>
      <c r="AM131" s="115" t="e">
        <f>(AM130/AN130)*100</f>
        <v>#DIV/0!</v>
      </c>
      <c r="AN131" s="115"/>
      <c r="AO131" s="115"/>
      <c r="AP131" s="115" t="e">
        <f>(AP130/AQ130)*100</f>
        <v>#DIV/0!</v>
      </c>
      <c r="AQ131" s="115"/>
      <c r="AR131" s="115"/>
      <c r="AS131" s="115" t="e">
        <f>(AS130/AT130)*100</f>
        <v>#DIV/0!</v>
      </c>
      <c r="AT131" s="115"/>
      <c r="AU131" s="115"/>
    </row>
    <row r="132" spans="2:47" ht="18" customHeight="1" x14ac:dyDescent="0.25">
      <c r="B132" s="215" t="s">
        <v>166</v>
      </c>
      <c r="C132" s="109">
        <v>63</v>
      </c>
      <c r="D132" s="96" t="s">
        <v>313</v>
      </c>
      <c r="E132" s="96" t="s">
        <v>168</v>
      </c>
      <c r="F132" s="213" t="s">
        <v>385</v>
      </c>
      <c r="G132" s="79">
        <v>0.98</v>
      </c>
      <c r="H132" s="183" t="s">
        <v>38</v>
      </c>
      <c r="I132" s="14">
        <v>20101</v>
      </c>
      <c r="J132" s="154">
        <v>20101</v>
      </c>
      <c r="K132" s="155"/>
      <c r="L132" s="14">
        <v>21097</v>
      </c>
      <c r="M132" s="154">
        <v>21097</v>
      </c>
      <c r="N132" s="155"/>
      <c r="O132" s="14"/>
      <c r="P132" s="154"/>
      <c r="Q132" s="155"/>
      <c r="R132" s="14"/>
      <c r="S132" s="154"/>
      <c r="T132" s="155"/>
      <c r="U132" s="14"/>
      <c r="V132" s="154"/>
      <c r="W132" s="155"/>
      <c r="X132" s="14"/>
      <c r="Y132" s="154"/>
      <c r="Z132" s="155"/>
      <c r="AA132" s="14"/>
      <c r="AB132" s="154"/>
      <c r="AC132" s="155"/>
      <c r="AD132" s="14"/>
      <c r="AE132" s="154"/>
      <c r="AF132" s="155"/>
      <c r="AG132" s="14"/>
      <c r="AH132" s="154"/>
      <c r="AI132" s="155"/>
      <c r="AJ132" s="14"/>
      <c r="AK132" s="154"/>
      <c r="AL132" s="155"/>
      <c r="AM132" s="14"/>
      <c r="AN132" s="154"/>
      <c r="AO132" s="155"/>
      <c r="AP132" s="14"/>
      <c r="AQ132" s="154"/>
      <c r="AR132" s="155"/>
      <c r="AS132" s="14"/>
      <c r="AT132" s="154"/>
      <c r="AU132" s="155"/>
    </row>
    <row r="133" spans="2:47" ht="18" customHeight="1" x14ac:dyDescent="0.25">
      <c r="B133" s="216"/>
      <c r="C133" s="109"/>
      <c r="D133" s="96"/>
      <c r="E133" s="96"/>
      <c r="F133" s="64"/>
      <c r="G133" s="77"/>
      <c r="H133" s="183"/>
      <c r="I133" s="115">
        <f>(I132/J132)*100</f>
        <v>100</v>
      </c>
      <c r="J133" s="115"/>
      <c r="K133" s="115"/>
      <c r="L133" s="115">
        <f>(L132/M132)*100</f>
        <v>100</v>
      </c>
      <c r="M133" s="115"/>
      <c r="N133" s="115"/>
      <c r="O133" s="115" t="e">
        <f>(O132/P132)*100</f>
        <v>#DIV/0!</v>
      </c>
      <c r="P133" s="115"/>
      <c r="Q133" s="115"/>
      <c r="R133" s="115" t="e">
        <f>(R132/S132)*100</f>
        <v>#DIV/0!</v>
      </c>
      <c r="S133" s="115"/>
      <c r="T133" s="115"/>
      <c r="U133" s="115" t="e">
        <f>(U132/V132)*100</f>
        <v>#DIV/0!</v>
      </c>
      <c r="V133" s="115"/>
      <c r="W133" s="115"/>
      <c r="X133" s="115" t="e">
        <f>(X132/Y132)*100</f>
        <v>#DIV/0!</v>
      </c>
      <c r="Y133" s="115"/>
      <c r="Z133" s="115"/>
      <c r="AA133" s="115" t="e">
        <f>(AA132/AB132)*100</f>
        <v>#DIV/0!</v>
      </c>
      <c r="AB133" s="115"/>
      <c r="AC133" s="115"/>
      <c r="AD133" s="115" t="e">
        <f>(AD132/AE132)*100</f>
        <v>#DIV/0!</v>
      </c>
      <c r="AE133" s="115"/>
      <c r="AF133" s="115"/>
      <c r="AG133" s="115" t="e">
        <f>(AG132/AH132)*100</f>
        <v>#DIV/0!</v>
      </c>
      <c r="AH133" s="115"/>
      <c r="AI133" s="115"/>
      <c r="AJ133" s="115" t="e">
        <f>(AJ132/AK132)*100</f>
        <v>#DIV/0!</v>
      </c>
      <c r="AK133" s="115"/>
      <c r="AL133" s="115"/>
      <c r="AM133" s="115" t="e">
        <f>(AM132/AN132)*100</f>
        <v>#DIV/0!</v>
      </c>
      <c r="AN133" s="115"/>
      <c r="AO133" s="115"/>
      <c r="AP133" s="115" t="e">
        <f>(AP132/AQ132)*100</f>
        <v>#DIV/0!</v>
      </c>
      <c r="AQ133" s="115"/>
      <c r="AR133" s="115"/>
      <c r="AS133" s="115" t="e">
        <f>(AS132/AT132)*100</f>
        <v>#DIV/0!</v>
      </c>
      <c r="AT133" s="115"/>
      <c r="AU133" s="115"/>
    </row>
    <row r="134" spans="2:47" ht="18" customHeight="1" x14ac:dyDescent="0.25">
      <c r="B134" s="216"/>
      <c r="C134" s="109">
        <v>64</v>
      </c>
      <c r="D134" s="96" t="s">
        <v>314</v>
      </c>
      <c r="E134" s="96" t="s">
        <v>170</v>
      </c>
      <c r="F134" s="64" t="s">
        <v>386</v>
      </c>
      <c r="G134" s="79">
        <v>0.95</v>
      </c>
      <c r="H134" s="183" t="s">
        <v>28</v>
      </c>
      <c r="I134" s="14">
        <v>1584</v>
      </c>
      <c r="J134" s="154">
        <v>1584</v>
      </c>
      <c r="K134" s="155"/>
      <c r="L134" s="14">
        <v>984</v>
      </c>
      <c r="M134" s="154">
        <v>984</v>
      </c>
      <c r="N134" s="155"/>
      <c r="O134" s="14"/>
      <c r="P134" s="154"/>
      <c r="Q134" s="155"/>
      <c r="R134" s="14"/>
      <c r="S134" s="154"/>
      <c r="T134" s="155"/>
      <c r="U134" s="14"/>
      <c r="V134" s="154"/>
      <c r="W134" s="155"/>
      <c r="X134" s="14"/>
      <c r="Y134" s="154"/>
      <c r="Z134" s="155"/>
      <c r="AA134" s="14"/>
      <c r="AB134" s="154"/>
      <c r="AC134" s="155"/>
      <c r="AD134" s="14"/>
      <c r="AE134" s="154"/>
      <c r="AF134" s="155"/>
      <c r="AG134" s="14"/>
      <c r="AH134" s="154"/>
      <c r="AI134" s="155"/>
      <c r="AJ134" s="14"/>
      <c r="AK134" s="154"/>
      <c r="AL134" s="155"/>
      <c r="AM134" s="14"/>
      <c r="AN134" s="154"/>
      <c r="AO134" s="155"/>
      <c r="AP134" s="14"/>
      <c r="AQ134" s="154"/>
      <c r="AR134" s="155"/>
      <c r="AS134" s="14"/>
      <c r="AT134" s="154"/>
      <c r="AU134" s="155"/>
    </row>
    <row r="135" spans="2:47" ht="18" customHeight="1" x14ac:dyDescent="0.25">
      <c r="B135" s="216"/>
      <c r="C135" s="109"/>
      <c r="D135" s="96"/>
      <c r="E135" s="96"/>
      <c r="F135" s="64"/>
      <c r="G135" s="77"/>
      <c r="H135" s="183"/>
      <c r="I135" s="115">
        <f>(I134/J134)*100</f>
        <v>100</v>
      </c>
      <c r="J135" s="115"/>
      <c r="K135" s="115"/>
      <c r="L135" s="115">
        <f>(L134/M134)*100</f>
        <v>100</v>
      </c>
      <c r="M135" s="115"/>
      <c r="N135" s="115"/>
      <c r="O135" s="115" t="e">
        <f>(O134/P134)*100</f>
        <v>#DIV/0!</v>
      </c>
      <c r="P135" s="115"/>
      <c r="Q135" s="115"/>
      <c r="R135" s="115" t="e">
        <f>(R134/S134)*100</f>
        <v>#DIV/0!</v>
      </c>
      <c r="S135" s="115"/>
      <c r="T135" s="115"/>
      <c r="U135" s="115" t="e">
        <f>(U134/V134)*100</f>
        <v>#DIV/0!</v>
      </c>
      <c r="V135" s="115"/>
      <c r="W135" s="115"/>
      <c r="X135" s="115" t="e">
        <f>(X134/Y134)*100</f>
        <v>#DIV/0!</v>
      </c>
      <c r="Y135" s="115"/>
      <c r="Z135" s="115"/>
      <c r="AA135" s="115" t="e">
        <f>(AA134/AB134)*100</f>
        <v>#DIV/0!</v>
      </c>
      <c r="AB135" s="115"/>
      <c r="AC135" s="115"/>
      <c r="AD135" s="115" t="e">
        <f>(AD134/AE134)*100</f>
        <v>#DIV/0!</v>
      </c>
      <c r="AE135" s="115"/>
      <c r="AF135" s="115"/>
      <c r="AG135" s="115" t="e">
        <f>(AG134/AH134)*100</f>
        <v>#DIV/0!</v>
      </c>
      <c r="AH135" s="115"/>
      <c r="AI135" s="115"/>
      <c r="AJ135" s="115" t="e">
        <f>(AJ134/AK134)*100</f>
        <v>#DIV/0!</v>
      </c>
      <c r="AK135" s="115"/>
      <c r="AL135" s="115"/>
      <c r="AM135" s="115" t="e">
        <f>(AM134/AN134)*100</f>
        <v>#DIV/0!</v>
      </c>
      <c r="AN135" s="115"/>
      <c r="AO135" s="115"/>
      <c r="AP135" s="115" t="e">
        <f>(AP134/AQ134)*100</f>
        <v>#DIV/0!</v>
      </c>
      <c r="AQ135" s="115"/>
      <c r="AR135" s="115"/>
      <c r="AS135" s="115" t="e">
        <f>(AS134/AT134)*100</f>
        <v>#DIV/0!</v>
      </c>
      <c r="AT135" s="115"/>
      <c r="AU135" s="115"/>
    </row>
    <row r="136" spans="2:47" ht="18" customHeight="1" x14ac:dyDescent="0.25">
      <c r="B136" s="216"/>
      <c r="C136" s="109">
        <v>65</v>
      </c>
      <c r="D136" s="181" t="s">
        <v>171</v>
      </c>
      <c r="E136" s="217" t="s">
        <v>490</v>
      </c>
      <c r="F136" s="65" t="s">
        <v>387</v>
      </c>
      <c r="G136" s="66" t="s">
        <v>173</v>
      </c>
      <c r="H136" s="214" t="s">
        <v>28</v>
      </c>
      <c r="I136" s="14">
        <v>357</v>
      </c>
      <c r="J136" s="154">
        <v>3213</v>
      </c>
      <c r="K136" s="155"/>
      <c r="L136" s="14">
        <v>357</v>
      </c>
      <c r="M136" s="154">
        <v>3190</v>
      </c>
      <c r="N136" s="155"/>
      <c r="O136" s="14"/>
      <c r="P136" s="154"/>
      <c r="Q136" s="155"/>
      <c r="R136" s="14"/>
      <c r="S136" s="154"/>
      <c r="T136" s="155"/>
      <c r="U136" s="14"/>
      <c r="V136" s="154"/>
      <c r="W136" s="155"/>
      <c r="X136" s="14"/>
      <c r="Y136" s="154"/>
      <c r="Z136" s="155"/>
      <c r="AA136" s="14"/>
      <c r="AB136" s="154"/>
      <c r="AC136" s="155"/>
      <c r="AD136" s="14"/>
      <c r="AE136" s="154"/>
      <c r="AF136" s="155"/>
      <c r="AG136" s="14"/>
      <c r="AH136" s="154"/>
      <c r="AI136" s="155"/>
      <c r="AJ136" s="14"/>
      <c r="AK136" s="154"/>
      <c r="AL136" s="155"/>
      <c r="AM136" s="14"/>
      <c r="AN136" s="154"/>
      <c r="AO136" s="155"/>
      <c r="AP136" s="14"/>
      <c r="AQ136" s="154"/>
      <c r="AR136" s="155"/>
      <c r="AS136" s="14"/>
      <c r="AT136" s="154"/>
      <c r="AU136" s="155"/>
    </row>
    <row r="137" spans="2:47" ht="18" customHeight="1" x14ac:dyDescent="0.25">
      <c r="B137" s="216"/>
      <c r="C137" s="109"/>
      <c r="D137" s="181"/>
      <c r="E137" s="217"/>
      <c r="F137" s="65"/>
      <c r="G137" s="66"/>
      <c r="H137" s="214"/>
      <c r="I137" s="115">
        <f>(I136/J136)*100</f>
        <v>11.111111111111111</v>
      </c>
      <c r="J137" s="115"/>
      <c r="K137" s="115"/>
      <c r="L137" s="115">
        <f>(L136/M136)*100</f>
        <v>11.191222570532917</v>
      </c>
      <c r="M137" s="115"/>
      <c r="N137" s="115"/>
      <c r="O137" s="115" t="e">
        <f>(O136/P136)*100</f>
        <v>#DIV/0!</v>
      </c>
      <c r="P137" s="115"/>
      <c r="Q137" s="115"/>
      <c r="R137" s="115" t="e">
        <f>(R136/S136)*100</f>
        <v>#DIV/0!</v>
      </c>
      <c r="S137" s="115"/>
      <c r="T137" s="115"/>
      <c r="U137" s="115" t="e">
        <f>(U136/V136)*100</f>
        <v>#DIV/0!</v>
      </c>
      <c r="V137" s="115"/>
      <c r="W137" s="115"/>
      <c r="X137" s="115" t="e">
        <f>(X136/Y136)*100</f>
        <v>#DIV/0!</v>
      </c>
      <c r="Y137" s="115"/>
      <c r="Z137" s="115"/>
      <c r="AA137" s="115" t="e">
        <f>(AA136/AB136)*100</f>
        <v>#DIV/0!</v>
      </c>
      <c r="AB137" s="115"/>
      <c r="AC137" s="115"/>
      <c r="AD137" s="115" t="e">
        <f>(AD136/AE136)*100</f>
        <v>#DIV/0!</v>
      </c>
      <c r="AE137" s="115"/>
      <c r="AF137" s="115"/>
      <c r="AG137" s="115" t="e">
        <f>(AG136/AH136)*100</f>
        <v>#DIV/0!</v>
      </c>
      <c r="AH137" s="115"/>
      <c r="AI137" s="115"/>
      <c r="AJ137" s="115" t="e">
        <f>(AJ136/AK136)*100</f>
        <v>#DIV/0!</v>
      </c>
      <c r="AK137" s="115"/>
      <c r="AL137" s="115"/>
      <c r="AM137" s="115" t="e">
        <f>(AM136/AN136)*100</f>
        <v>#DIV/0!</v>
      </c>
      <c r="AN137" s="115"/>
      <c r="AO137" s="115"/>
      <c r="AP137" s="115" t="e">
        <f>(AP136/AQ136)*100</f>
        <v>#DIV/0!</v>
      </c>
      <c r="AQ137" s="115"/>
      <c r="AR137" s="115"/>
      <c r="AS137" s="115" t="e">
        <f>(AS136/AT136)*100</f>
        <v>#DIV/0!</v>
      </c>
      <c r="AT137" s="115"/>
      <c r="AU137" s="115"/>
    </row>
    <row r="138" spans="2:47" ht="18" customHeight="1" x14ac:dyDescent="0.25">
      <c r="B138" s="216"/>
      <c r="C138" s="109">
        <v>66</v>
      </c>
      <c r="D138" s="96" t="s">
        <v>174</v>
      </c>
      <c r="E138" s="217" t="s">
        <v>491</v>
      </c>
      <c r="F138" s="64" t="s">
        <v>388</v>
      </c>
      <c r="G138" s="77" t="s">
        <v>176</v>
      </c>
      <c r="H138" s="183" t="s">
        <v>28</v>
      </c>
      <c r="I138" s="14">
        <v>1081</v>
      </c>
      <c r="J138" s="154">
        <v>12972</v>
      </c>
      <c r="K138" s="155"/>
      <c r="L138" s="14">
        <v>1081</v>
      </c>
      <c r="M138" s="154">
        <v>9468</v>
      </c>
      <c r="N138" s="155"/>
      <c r="O138" s="14"/>
      <c r="P138" s="154"/>
      <c r="Q138" s="155"/>
      <c r="R138" s="14"/>
      <c r="S138" s="154"/>
      <c r="T138" s="155"/>
      <c r="U138" s="14"/>
      <c r="V138" s="154"/>
      <c r="W138" s="155"/>
      <c r="X138" s="14"/>
      <c r="Y138" s="154"/>
      <c r="Z138" s="155"/>
      <c r="AA138" s="14"/>
      <c r="AB138" s="154"/>
      <c r="AC138" s="155"/>
      <c r="AD138" s="14"/>
      <c r="AE138" s="154"/>
      <c r="AF138" s="155"/>
      <c r="AG138" s="14"/>
      <c r="AH138" s="154"/>
      <c r="AI138" s="155"/>
      <c r="AJ138" s="14"/>
      <c r="AK138" s="154"/>
      <c r="AL138" s="155"/>
      <c r="AM138" s="14"/>
      <c r="AN138" s="154"/>
      <c r="AO138" s="155"/>
      <c r="AP138" s="14"/>
      <c r="AQ138" s="154"/>
      <c r="AR138" s="155"/>
      <c r="AS138" s="14"/>
      <c r="AT138" s="154"/>
      <c r="AU138" s="155"/>
    </row>
    <row r="139" spans="2:47" ht="18" customHeight="1" x14ac:dyDescent="0.25">
      <c r="B139" s="216"/>
      <c r="C139" s="109"/>
      <c r="D139" s="96"/>
      <c r="E139" s="217"/>
      <c r="F139" s="64"/>
      <c r="G139" s="77"/>
      <c r="H139" s="183"/>
      <c r="I139" s="115">
        <f>(I138/J138)*100</f>
        <v>8.3333333333333321</v>
      </c>
      <c r="J139" s="115"/>
      <c r="K139" s="115"/>
      <c r="L139" s="115">
        <f>(L138/M138)*100</f>
        <v>11.417405999155049</v>
      </c>
      <c r="M139" s="115"/>
      <c r="N139" s="115"/>
      <c r="O139" s="115" t="e">
        <f>(O138/P138)*100</f>
        <v>#DIV/0!</v>
      </c>
      <c r="P139" s="115"/>
      <c r="Q139" s="115"/>
      <c r="R139" s="115" t="e">
        <f>(R138/S138)*100</f>
        <v>#DIV/0!</v>
      </c>
      <c r="S139" s="115"/>
      <c r="T139" s="115"/>
      <c r="U139" s="115" t="e">
        <f>(U138/V138)*100</f>
        <v>#DIV/0!</v>
      </c>
      <c r="V139" s="115"/>
      <c r="W139" s="115"/>
      <c r="X139" s="115" t="e">
        <f>(X138/Y138)*100</f>
        <v>#DIV/0!</v>
      </c>
      <c r="Y139" s="115"/>
      <c r="Z139" s="115"/>
      <c r="AA139" s="115" t="e">
        <f>(AA138/AB138)*100</f>
        <v>#DIV/0!</v>
      </c>
      <c r="AB139" s="115"/>
      <c r="AC139" s="115"/>
      <c r="AD139" s="115" t="e">
        <f>(AD138/AE138)*100</f>
        <v>#DIV/0!</v>
      </c>
      <c r="AE139" s="115"/>
      <c r="AF139" s="115"/>
      <c r="AG139" s="115" t="e">
        <f>(AG138/AH138)*100</f>
        <v>#DIV/0!</v>
      </c>
      <c r="AH139" s="115"/>
      <c r="AI139" s="115"/>
      <c r="AJ139" s="115" t="e">
        <f>(AJ138/AK138)*100</f>
        <v>#DIV/0!</v>
      </c>
      <c r="AK139" s="115"/>
      <c r="AL139" s="115"/>
      <c r="AM139" s="115" t="e">
        <f>(AM138/AN138)*100</f>
        <v>#DIV/0!</v>
      </c>
      <c r="AN139" s="115"/>
      <c r="AO139" s="115"/>
      <c r="AP139" s="115" t="e">
        <f>(AP138/AQ138)*100</f>
        <v>#DIV/0!</v>
      </c>
      <c r="AQ139" s="115"/>
      <c r="AR139" s="115"/>
      <c r="AS139" s="115" t="e">
        <f>(AS138/AT138)*100</f>
        <v>#DIV/0!</v>
      </c>
      <c r="AT139" s="115"/>
      <c r="AU139" s="115"/>
    </row>
    <row r="140" spans="2:47" ht="18" customHeight="1" x14ac:dyDescent="0.25">
      <c r="B140" s="216"/>
      <c r="C140" s="109">
        <v>67</v>
      </c>
      <c r="D140" s="96" t="s">
        <v>177</v>
      </c>
      <c r="E140" s="217" t="s">
        <v>492</v>
      </c>
      <c r="F140" s="64" t="s">
        <v>389</v>
      </c>
      <c r="G140" s="77" t="s">
        <v>179</v>
      </c>
      <c r="H140" s="183" t="s">
        <v>28</v>
      </c>
      <c r="I140" s="14">
        <v>814</v>
      </c>
      <c r="J140" s="154">
        <v>15500</v>
      </c>
      <c r="K140" s="155"/>
      <c r="L140" s="14">
        <v>814</v>
      </c>
      <c r="M140" s="154">
        <v>8439</v>
      </c>
      <c r="N140" s="155"/>
      <c r="O140" s="14"/>
      <c r="P140" s="154"/>
      <c r="Q140" s="155"/>
      <c r="R140" s="14"/>
      <c r="S140" s="154"/>
      <c r="T140" s="155"/>
      <c r="U140" s="14"/>
      <c r="V140" s="154"/>
      <c r="W140" s="155"/>
      <c r="X140" s="14"/>
      <c r="Y140" s="154"/>
      <c r="Z140" s="155"/>
      <c r="AA140" s="14"/>
      <c r="AB140" s="154"/>
      <c r="AC140" s="155"/>
      <c r="AD140" s="14"/>
      <c r="AE140" s="154"/>
      <c r="AF140" s="155"/>
      <c r="AG140" s="14"/>
      <c r="AH140" s="154"/>
      <c r="AI140" s="155"/>
      <c r="AJ140" s="14"/>
      <c r="AK140" s="154"/>
      <c r="AL140" s="155"/>
      <c r="AM140" s="14"/>
      <c r="AN140" s="154"/>
      <c r="AO140" s="155"/>
      <c r="AP140" s="14"/>
      <c r="AQ140" s="154"/>
      <c r="AR140" s="155"/>
      <c r="AS140" s="14"/>
      <c r="AT140" s="154"/>
      <c r="AU140" s="155"/>
    </row>
    <row r="141" spans="2:47" ht="18" customHeight="1" thickBot="1" x14ac:dyDescent="0.3">
      <c r="B141" s="216"/>
      <c r="C141" s="109"/>
      <c r="D141" s="96"/>
      <c r="E141" s="217"/>
      <c r="F141" s="64"/>
      <c r="G141" s="77"/>
      <c r="H141" s="183"/>
      <c r="I141" s="115">
        <f>(I140/J140)*100</f>
        <v>5.2516129032258068</v>
      </c>
      <c r="J141" s="115"/>
      <c r="K141" s="115"/>
      <c r="L141" s="115">
        <f>(L140/M140)*100</f>
        <v>9.6456926176087219</v>
      </c>
      <c r="M141" s="115"/>
      <c r="N141" s="115"/>
      <c r="O141" s="115" t="e">
        <f>(O140/P140)*100</f>
        <v>#DIV/0!</v>
      </c>
      <c r="P141" s="115"/>
      <c r="Q141" s="115"/>
      <c r="R141" s="115" t="e">
        <f>(R140/S140)*100</f>
        <v>#DIV/0!</v>
      </c>
      <c r="S141" s="115"/>
      <c r="T141" s="115"/>
      <c r="U141" s="115" t="e">
        <f>(U140/V140)*100</f>
        <v>#DIV/0!</v>
      </c>
      <c r="V141" s="115"/>
      <c r="W141" s="115"/>
      <c r="X141" s="115" t="e">
        <f>(X140/Y140)*100</f>
        <v>#DIV/0!</v>
      </c>
      <c r="Y141" s="115"/>
      <c r="Z141" s="115"/>
      <c r="AA141" s="115" t="e">
        <f>(AA140/AB140)*100</f>
        <v>#DIV/0!</v>
      </c>
      <c r="AB141" s="115"/>
      <c r="AC141" s="115"/>
      <c r="AD141" s="115" t="e">
        <f>(AD140/AE140)*100</f>
        <v>#DIV/0!</v>
      </c>
      <c r="AE141" s="115"/>
      <c r="AF141" s="115"/>
      <c r="AG141" s="115" t="e">
        <f>(AG140/AH140)*100</f>
        <v>#DIV/0!</v>
      </c>
      <c r="AH141" s="115"/>
      <c r="AI141" s="115"/>
      <c r="AJ141" s="115" t="e">
        <f>(AJ140/AK140)*100</f>
        <v>#DIV/0!</v>
      </c>
      <c r="AK141" s="115"/>
      <c r="AL141" s="115"/>
      <c r="AM141" s="115" t="e">
        <f>(AM140/AN140)*100</f>
        <v>#DIV/0!</v>
      </c>
      <c r="AN141" s="115"/>
      <c r="AO141" s="115"/>
      <c r="AP141" s="115" t="e">
        <f>(AP140/AQ140)*100</f>
        <v>#DIV/0!</v>
      </c>
      <c r="AQ141" s="115"/>
      <c r="AR141" s="115"/>
      <c r="AS141" s="115" t="e">
        <f>(AS140/AT140)*100</f>
        <v>#DIV/0!</v>
      </c>
      <c r="AT141" s="115"/>
      <c r="AU141" s="115"/>
    </row>
    <row r="142" spans="2:47" ht="18" customHeight="1" x14ac:dyDescent="0.25">
      <c r="B142" s="98" t="s">
        <v>181</v>
      </c>
      <c r="C142" s="109">
        <v>68</v>
      </c>
      <c r="D142" s="96" t="s">
        <v>315</v>
      </c>
      <c r="E142" s="96" t="s">
        <v>288</v>
      </c>
      <c r="F142" s="213" t="s">
        <v>390</v>
      </c>
      <c r="G142" s="106"/>
      <c r="H142" s="183" t="s">
        <v>28</v>
      </c>
      <c r="I142" s="14">
        <v>99</v>
      </c>
      <c r="J142" s="154">
        <v>419</v>
      </c>
      <c r="K142" s="155"/>
      <c r="L142" s="14">
        <v>148</v>
      </c>
      <c r="M142" s="154">
        <v>413</v>
      </c>
      <c r="N142" s="155"/>
      <c r="O142" s="14"/>
      <c r="P142" s="154"/>
      <c r="Q142" s="155"/>
      <c r="R142" s="14"/>
      <c r="S142" s="154"/>
      <c r="T142" s="155"/>
      <c r="U142" s="14"/>
      <c r="V142" s="154"/>
      <c r="W142" s="155"/>
      <c r="X142" s="14"/>
      <c r="Y142" s="154"/>
      <c r="Z142" s="155"/>
      <c r="AA142" s="14"/>
      <c r="AB142" s="154"/>
      <c r="AC142" s="155"/>
      <c r="AD142" s="14"/>
      <c r="AE142" s="154"/>
      <c r="AF142" s="155"/>
      <c r="AG142" s="14"/>
      <c r="AH142" s="154"/>
      <c r="AI142" s="155"/>
      <c r="AJ142" s="14"/>
      <c r="AK142" s="154"/>
      <c r="AL142" s="155"/>
      <c r="AM142" s="14"/>
      <c r="AN142" s="154"/>
      <c r="AO142" s="155"/>
      <c r="AP142" s="14"/>
      <c r="AQ142" s="154"/>
      <c r="AR142" s="155"/>
      <c r="AS142" s="14"/>
      <c r="AT142" s="154"/>
      <c r="AU142" s="155"/>
    </row>
    <row r="143" spans="2:47" ht="18" customHeight="1" x14ac:dyDescent="0.25">
      <c r="B143" s="99"/>
      <c r="C143" s="109"/>
      <c r="D143" s="96"/>
      <c r="E143" s="96"/>
      <c r="F143" s="64"/>
      <c r="G143" s="106"/>
      <c r="H143" s="183"/>
      <c r="I143" s="115">
        <f>(I142/J142)*100</f>
        <v>23.627684964200476</v>
      </c>
      <c r="J143" s="115"/>
      <c r="K143" s="115"/>
      <c r="L143" s="115">
        <f>(L142/M142)*100</f>
        <v>35.835351089588379</v>
      </c>
      <c r="M143" s="115"/>
      <c r="N143" s="115"/>
      <c r="O143" s="115" t="e">
        <f>(O142/P142)*100</f>
        <v>#DIV/0!</v>
      </c>
      <c r="P143" s="115"/>
      <c r="Q143" s="115"/>
      <c r="R143" s="115" t="e">
        <f>(R142/S142)*100</f>
        <v>#DIV/0!</v>
      </c>
      <c r="S143" s="115"/>
      <c r="T143" s="115"/>
      <c r="U143" s="115" t="e">
        <f>(U142/V142)*100</f>
        <v>#DIV/0!</v>
      </c>
      <c r="V143" s="115"/>
      <c r="W143" s="115"/>
      <c r="X143" s="115" t="e">
        <f>(X142/Y142)*100</f>
        <v>#DIV/0!</v>
      </c>
      <c r="Y143" s="115"/>
      <c r="Z143" s="115"/>
      <c r="AA143" s="115" t="e">
        <f>(AA142/AB142)*100</f>
        <v>#DIV/0!</v>
      </c>
      <c r="AB143" s="115"/>
      <c r="AC143" s="115"/>
      <c r="AD143" s="115" t="e">
        <f>(AD142/AE142)*100</f>
        <v>#DIV/0!</v>
      </c>
      <c r="AE143" s="115"/>
      <c r="AF143" s="115"/>
      <c r="AG143" s="115" t="e">
        <f>(AG142/AH142)*100</f>
        <v>#DIV/0!</v>
      </c>
      <c r="AH143" s="115"/>
      <c r="AI143" s="115"/>
      <c r="AJ143" s="115" t="e">
        <f>(AJ142/AK142)*100</f>
        <v>#DIV/0!</v>
      </c>
      <c r="AK143" s="115"/>
      <c r="AL143" s="115"/>
      <c r="AM143" s="115" t="e">
        <f>(AM142/AN142)*100</f>
        <v>#DIV/0!</v>
      </c>
      <c r="AN143" s="115"/>
      <c r="AO143" s="115"/>
      <c r="AP143" s="115" t="e">
        <f>(AP142/AQ142)*100</f>
        <v>#DIV/0!</v>
      </c>
      <c r="AQ143" s="115"/>
      <c r="AR143" s="115"/>
      <c r="AS143" s="115" t="e">
        <f>(AS142/AT142)*100</f>
        <v>#DIV/0!</v>
      </c>
      <c r="AT143" s="115"/>
      <c r="AU143" s="115"/>
    </row>
    <row r="144" spans="2:47" ht="18" customHeight="1" x14ac:dyDescent="0.25">
      <c r="B144" s="99"/>
      <c r="C144" s="184">
        <v>69</v>
      </c>
      <c r="D144" s="97" t="s">
        <v>184</v>
      </c>
      <c r="E144" s="97" t="s">
        <v>185</v>
      </c>
      <c r="F144" s="97"/>
      <c r="G144" s="106"/>
      <c r="H144" s="183" t="s">
        <v>28</v>
      </c>
      <c r="I144" s="14">
        <v>0</v>
      </c>
      <c r="J144" s="154">
        <v>17</v>
      </c>
      <c r="K144" s="155"/>
      <c r="L144" s="14">
        <v>0</v>
      </c>
      <c r="M144" s="154">
        <v>15</v>
      </c>
      <c r="N144" s="155"/>
      <c r="O144" s="14"/>
      <c r="P144" s="154"/>
      <c r="Q144" s="155"/>
      <c r="R144" s="14"/>
      <c r="S144" s="154"/>
      <c r="T144" s="155"/>
      <c r="U144" s="14"/>
      <c r="V144" s="154"/>
      <c r="W144" s="155"/>
      <c r="X144" s="14"/>
      <c r="Y144" s="154"/>
      <c r="Z144" s="155"/>
      <c r="AA144" s="14"/>
      <c r="AB144" s="154"/>
      <c r="AC144" s="155"/>
      <c r="AD144" s="14"/>
      <c r="AE144" s="154"/>
      <c r="AF144" s="155"/>
      <c r="AG144" s="14"/>
      <c r="AH144" s="154"/>
      <c r="AI144" s="155"/>
      <c r="AJ144" s="14"/>
      <c r="AK144" s="154"/>
      <c r="AL144" s="155"/>
      <c r="AM144" s="14"/>
      <c r="AN144" s="154"/>
      <c r="AO144" s="155"/>
      <c r="AP144" s="14"/>
      <c r="AQ144" s="154"/>
      <c r="AR144" s="155"/>
      <c r="AS144" s="14"/>
      <c r="AT144" s="154"/>
      <c r="AU144" s="155"/>
    </row>
    <row r="145" spans="2:47" ht="18" customHeight="1" thickBot="1" x14ac:dyDescent="0.3">
      <c r="B145" s="100"/>
      <c r="C145" s="185"/>
      <c r="D145" s="97"/>
      <c r="E145" s="97"/>
      <c r="F145" s="97"/>
      <c r="G145" s="106"/>
      <c r="H145" s="183"/>
      <c r="I145" s="115">
        <f>(I144/J144)*100</f>
        <v>0</v>
      </c>
      <c r="J145" s="115"/>
      <c r="K145" s="115"/>
      <c r="L145" s="115">
        <f>(L144/M144)*100</f>
        <v>0</v>
      </c>
      <c r="M145" s="115"/>
      <c r="N145" s="115"/>
      <c r="O145" s="115" t="e">
        <f>(O144/P144)*100</f>
        <v>#DIV/0!</v>
      </c>
      <c r="P145" s="115"/>
      <c r="Q145" s="115"/>
      <c r="R145" s="115" t="e">
        <f>(R144/S144)*100</f>
        <v>#DIV/0!</v>
      </c>
      <c r="S145" s="115"/>
      <c r="T145" s="115"/>
      <c r="U145" s="115" t="e">
        <f>(U144/V144)*100</f>
        <v>#DIV/0!</v>
      </c>
      <c r="V145" s="115"/>
      <c r="W145" s="115"/>
      <c r="X145" s="115" t="e">
        <f>(X144/Y144)*100</f>
        <v>#DIV/0!</v>
      </c>
      <c r="Y145" s="115"/>
      <c r="Z145" s="115"/>
      <c r="AA145" s="115" t="e">
        <f>(AA144/AB144)*100</f>
        <v>#DIV/0!</v>
      </c>
      <c r="AB145" s="115"/>
      <c r="AC145" s="115"/>
      <c r="AD145" s="115" t="e">
        <f>(AD144/AE144)*100</f>
        <v>#DIV/0!</v>
      </c>
      <c r="AE145" s="115"/>
      <c r="AF145" s="115"/>
      <c r="AG145" s="115" t="e">
        <f>(AG144/AH144)*100</f>
        <v>#DIV/0!</v>
      </c>
      <c r="AH145" s="115"/>
      <c r="AI145" s="115"/>
      <c r="AJ145" s="115" t="e">
        <f>(AJ144/AK144)*100</f>
        <v>#DIV/0!</v>
      </c>
      <c r="AK145" s="115"/>
      <c r="AL145" s="115"/>
      <c r="AM145" s="115" t="e">
        <f>(AM144/AN144)*100</f>
        <v>#DIV/0!</v>
      </c>
      <c r="AN145" s="115"/>
      <c r="AO145" s="115"/>
      <c r="AP145" s="115" t="e">
        <f>(AP144/AQ144)*100</f>
        <v>#DIV/0!</v>
      </c>
      <c r="AQ145" s="115"/>
      <c r="AR145" s="115"/>
      <c r="AS145" s="115" t="e">
        <f>(AS144/AT144)*100</f>
        <v>#DIV/0!</v>
      </c>
      <c r="AT145" s="115"/>
      <c r="AU145" s="115"/>
    </row>
    <row r="146" spans="2:47" ht="18" customHeight="1" x14ac:dyDescent="0.25">
      <c r="B146" s="201" t="s">
        <v>190</v>
      </c>
      <c r="C146" s="109">
        <v>70</v>
      </c>
      <c r="D146" s="96" t="s">
        <v>322</v>
      </c>
      <c r="E146" s="181" t="s">
        <v>279</v>
      </c>
      <c r="F146" s="213" t="s">
        <v>391</v>
      </c>
      <c r="G146" s="71">
        <v>0.85</v>
      </c>
      <c r="H146" s="214" t="s">
        <v>38</v>
      </c>
      <c r="I146" s="14"/>
      <c r="J146" s="154"/>
      <c r="K146" s="155"/>
      <c r="L146" s="14"/>
      <c r="M146" s="154"/>
      <c r="N146" s="155"/>
      <c r="O146" s="14"/>
      <c r="P146" s="154"/>
      <c r="Q146" s="155"/>
      <c r="R146" s="14"/>
      <c r="S146" s="154"/>
      <c r="T146" s="155"/>
      <c r="U146" s="14"/>
      <c r="V146" s="154"/>
      <c r="W146" s="155"/>
      <c r="X146" s="14"/>
      <c r="Y146" s="154"/>
      <c r="Z146" s="155"/>
      <c r="AA146" s="14"/>
      <c r="AB146" s="154"/>
      <c r="AC146" s="155"/>
      <c r="AD146" s="14"/>
      <c r="AE146" s="154"/>
      <c r="AF146" s="155"/>
      <c r="AG146" s="14"/>
      <c r="AH146" s="154"/>
      <c r="AI146" s="155"/>
      <c r="AJ146" s="14"/>
      <c r="AK146" s="154"/>
      <c r="AL146" s="155"/>
      <c r="AM146" s="14"/>
      <c r="AN146" s="154"/>
      <c r="AO146" s="155"/>
      <c r="AP146" s="14"/>
      <c r="AQ146" s="154"/>
      <c r="AR146" s="155"/>
      <c r="AS146" s="14"/>
      <c r="AT146" s="154"/>
      <c r="AU146" s="155"/>
    </row>
    <row r="147" spans="2:47" ht="18" customHeight="1" thickBot="1" x14ac:dyDescent="0.3">
      <c r="B147" s="202"/>
      <c r="C147" s="109"/>
      <c r="D147" s="96"/>
      <c r="E147" s="181"/>
      <c r="F147" s="64"/>
      <c r="G147" s="66"/>
      <c r="H147" s="214"/>
      <c r="I147" s="115" t="e">
        <f>(I146/J146)*100</f>
        <v>#DIV/0!</v>
      </c>
      <c r="J147" s="115"/>
      <c r="K147" s="115"/>
      <c r="L147" s="115" t="e">
        <f>(L146/M146)*100</f>
        <v>#DIV/0!</v>
      </c>
      <c r="M147" s="115"/>
      <c r="N147" s="115"/>
      <c r="O147" s="115" t="e">
        <f>(O146/P146)*100</f>
        <v>#DIV/0!</v>
      </c>
      <c r="P147" s="115"/>
      <c r="Q147" s="115"/>
      <c r="R147" s="115" t="e">
        <f>(R146/S146)*100</f>
        <v>#DIV/0!</v>
      </c>
      <c r="S147" s="115"/>
      <c r="T147" s="115"/>
      <c r="U147" s="115" t="e">
        <f>(U146/V146)*100</f>
        <v>#DIV/0!</v>
      </c>
      <c r="V147" s="115"/>
      <c r="W147" s="115"/>
      <c r="X147" s="115" t="e">
        <f>(X146/Y146)*100</f>
        <v>#DIV/0!</v>
      </c>
      <c r="Y147" s="115"/>
      <c r="Z147" s="115"/>
      <c r="AA147" s="115" t="e">
        <f>(AA146/AB146)*100</f>
        <v>#DIV/0!</v>
      </c>
      <c r="AB147" s="115"/>
      <c r="AC147" s="115"/>
      <c r="AD147" s="115" t="e">
        <f>(AD146/AE146)*100</f>
        <v>#DIV/0!</v>
      </c>
      <c r="AE147" s="115"/>
      <c r="AF147" s="115"/>
      <c r="AG147" s="115" t="e">
        <f>(AG146/AH146)*100</f>
        <v>#DIV/0!</v>
      </c>
      <c r="AH147" s="115"/>
      <c r="AI147" s="115"/>
      <c r="AJ147" s="115" t="e">
        <f>(AJ146/AK146)*100</f>
        <v>#DIV/0!</v>
      </c>
      <c r="AK147" s="115"/>
      <c r="AL147" s="115"/>
      <c r="AM147" s="115" t="e">
        <f>(AM146/AN146)*100</f>
        <v>#DIV/0!</v>
      </c>
      <c r="AN147" s="115"/>
      <c r="AO147" s="115"/>
      <c r="AP147" s="115" t="e">
        <f>(AP146/AQ146)*100</f>
        <v>#DIV/0!</v>
      </c>
      <c r="AQ147" s="115"/>
      <c r="AR147" s="115"/>
      <c r="AS147" s="115" t="e">
        <f>(AS146/AT146)*100</f>
        <v>#DIV/0!</v>
      </c>
      <c r="AT147" s="115"/>
      <c r="AU147" s="115"/>
    </row>
    <row r="148" spans="2:47" ht="18" customHeight="1" x14ac:dyDescent="0.25">
      <c r="B148" s="202"/>
      <c r="C148" s="109">
        <v>71</v>
      </c>
      <c r="D148" s="96" t="s">
        <v>323</v>
      </c>
      <c r="E148" s="181" t="s">
        <v>280</v>
      </c>
      <c r="F148" s="213" t="s">
        <v>392</v>
      </c>
      <c r="G148" s="71">
        <v>0.85</v>
      </c>
      <c r="H148" s="214" t="s">
        <v>28</v>
      </c>
      <c r="I148" s="14"/>
      <c r="J148" s="154"/>
      <c r="K148" s="155"/>
      <c r="L148" s="14"/>
      <c r="M148" s="154"/>
      <c r="N148" s="155"/>
      <c r="O148" s="14"/>
      <c r="P148" s="154"/>
      <c r="Q148" s="155"/>
      <c r="R148" s="14"/>
      <c r="S148" s="154"/>
      <c r="T148" s="155"/>
      <c r="U148" s="14"/>
      <c r="V148" s="154"/>
      <c r="W148" s="155"/>
      <c r="X148" s="14"/>
      <c r="Y148" s="154"/>
      <c r="Z148" s="155"/>
      <c r="AA148" s="14"/>
      <c r="AB148" s="154"/>
      <c r="AC148" s="155"/>
      <c r="AD148" s="14"/>
      <c r="AE148" s="154"/>
      <c r="AF148" s="155"/>
      <c r="AG148" s="14"/>
      <c r="AH148" s="154"/>
      <c r="AI148" s="155"/>
      <c r="AJ148" s="14"/>
      <c r="AK148" s="154"/>
      <c r="AL148" s="155"/>
      <c r="AM148" s="14"/>
      <c r="AN148" s="154"/>
      <c r="AO148" s="155"/>
      <c r="AP148" s="14"/>
      <c r="AQ148" s="154"/>
      <c r="AR148" s="155"/>
      <c r="AS148" s="14"/>
      <c r="AT148" s="154"/>
      <c r="AU148" s="155"/>
    </row>
    <row r="149" spans="2:47" ht="18" customHeight="1" thickBot="1" x14ac:dyDescent="0.3">
      <c r="B149" s="202"/>
      <c r="C149" s="109"/>
      <c r="D149" s="96"/>
      <c r="E149" s="181"/>
      <c r="F149" s="64"/>
      <c r="G149" s="66"/>
      <c r="H149" s="214"/>
      <c r="I149" s="115" t="e">
        <f>(I148/J148)*100</f>
        <v>#DIV/0!</v>
      </c>
      <c r="J149" s="115"/>
      <c r="K149" s="115"/>
      <c r="L149" s="115" t="e">
        <f>(L148/M148)*100</f>
        <v>#DIV/0!</v>
      </c>
      <c r="M149" s="115"/>
      <c r="N149" s="115"/>
      <c r="O149" s="115" t="e">
        <f>(O148/P148)*100</f>
        <v>#DIV/0!</v>
      </c>
      <c r="P149" s="115"/>
      <c r="Q149" s="115"/>
      <c r="R149" s="115" t="e">
        <f>(R148/S148)*100</f>
        <v>#DIV/0!</v>
      </c>
      <c r="S149" s="115"/>
      <c r="T149" s="115"/>
      <c r="U149" s="115" t="e">
        <f>(U148/V148)*100</f>
        <v>#DIV/0!</v>
      </c>
      <c r="V149" s="115"/>
      <c r="W149" s="115"/>
      <c r="X149" s="115" t="e">
        <f>(X148/Y148)*100</f>
        <v>#DIV/0!</v>
      </c>
      <c r="Y149" s="115"/>
      <c r="Z149" s="115"/>
      <c r="AA149" s="115" t="e">
        <f>(AA148/AB148)*100</f>
        <v>#DIV/0!</v>
      </c>
      <c r="AB149" s="115"/>
      <c r="AC149" s="115"/>
      <c r="AD149" s="115" t="e">
        <f>(AD148/AE148)*100</f>
        <v>#DIV/0!</v>
      </c>
      <c r="AE149" s="115"/>
      <c r="AF149" s="115"/>
      <c r="AG149" s="115" t="e">
        <f>(AG148/AH148)*100</f>
        <v>#DIV/0!</v>
      </c>
      <c r="AH149" s="115"/>
      <c r="AI149" s="115"/>
      <c r="AJ149" s="115" t="e">
        <f>(AJ148/AK148)*100</f>
        <v>#DIV/0!</v>
      </c>
      <c r="AK149" s="115"/>
      <c r="AL149" s="115"/>
      <c r="AM149" s="115" t="e">
        <f>(AM148/AN148)*100</f>
        <v>#DIV/0!</v>
      </c>
      <c r="AN149" s="115"/>
      <c r="AO149" s="115"/>
      <c r="AP149" s="115" t="e">
        <f>(AP148/AQ148)*100</f>
        <v>#DIV/0!</v>
      </c>
      <c r="AQ149" s="115"/>
      <c r="AR149" s="115"/>
      <c r="AS149" s="115" t="e">
        <f>(AS148/AT148)*100</f>
        <v>#DIV/0!</v>
      </c>
      <c r="AT149" s="115"/>
      <c r="AU149" s="115"/>
    </row>
    <row r="150" spans="2:47" ht="18" customHeight="1" x14ac:dyDescent="0.25">
      <c r="B150" s="202"/>
      <c r="C150" s="109">
        <v>72</v>
      </c>
      <c r="D150" s="96" t="s">
        <v>324</v>
      </c>
      <c r="E150" s="181" t="s">
        <v>393</v>
      </c>
      <c r="F150" s="213" t="s">
        <v>394</v>
      </c>
      <c r="G150" s="71">
        <v>0.85</v>
      </c>
      <c r="H150" s="214" t="s">
        <v>38</v>
      </c>
      <c r="I150" s="14"/>
      <c r="J150" s="154"/>
      <c r="K150" s="155"/>
      <c r="L150" s="14"/>
      <c r="M150" s="154"/>
      <c r="N150" s="155"/>
      <c r="O150" s="14"/>
      <c r="P150" s="154"/>
      <c r="Q150" s="155"/>
      <c r="R150" s="14"/>
      <c r="S150" s="154"/>
      <c r="T150" s="155"/>
      <c r="U150" s="14"/>
      <c r="V150" s="154"/>
      <c r="W150" s="155"/>
      <c r="X150" s="14"/>
      <c r="Y150" s="154"/>
      <c r="Z150" s="155"/>
      <c r="AA150" s="14"/>
      <c r="AB150" s="154"/>
      <c r="AC150" s="155"/>
      <c r="AD150" s="14"/>
      <c r="AE150" s="154"/>
      <c r="AF150" s="155"/>
      <c r="AG150" s="14"/>
      <c r="AH150" s="154"/>
      <c r="AI150" s="155"/>
      <c r="AJ150" s="14"/>
      <c r="AK150" s="154"/>
      <c r="AL150" s="155"/>
      <c r="AM150" s="14"/>
      <c r="AN150" s="154"/>
      <c r="AO150" s="155"/>
      <c r="AP150" s="14"/>
      <c r="AQ150" s="154"/>
      <c r="AR150" s="155"/>
      <c r="AS150" s="14"/>
      <c r="AT150" s="154"/>
      <c r="AU150" s="155"/>
    </row>
    <row r="151" spans="2:47" ht="18" customHeight="1" x14ac:dyDescent="0.25">
      <c r="B151" s="202"/>
      <c r="C151" s="109"/>
      <c r="D151" s="96"/>
      <c r="E151" s="181"/>
      <c r="F151" s="64"/>
      <c r="G151" s="66"/>
      <c r="H151" s="214"/>
      <c r="I151" s="115" t="e">
        <f>(I150/J150)*100</f>
        <v>#DIV/0!</v>
      </c>
      <c r="J151" s="115"/>
      <c r="K151" s="115"/>
      <c r="L151" s="115" t="e">
        <f>(L150/M150)*100</f>
        <v>#DIV/0!</v>
      </c>
      <c r="M151" s="115"/>
      <c r="N151" s="115"/>
      <c r="O151" s="115" t="e">
        <f>(O150/P150)*100</f>
        <v>#DIV/0!</v>
      </c>
      <c r="P151" s="115"/>
      <c r="Q151" s="115"/>
      <c r="R151" s="115" t="e">
        <f>(R150/S150)*100</f>
        <v>#DIV/0!</v>
      </c>
      <c r="S151" s="115"/>
      <c r="T151" s="115"/>
      <c r="U151" s="115" t="e">
        <f>(U150/V150)*100</f>
        <v>#DIV/0!</v>
      </c>
      <c r="V151" s="115"/>
      <c r="W151" s="115"/>
      <c r="X151" s="115" t="e">
        <f>(X150/Y150)*100</f>
        <v>#DIV/0!</v>
      </c>
      <c r="Y151" s="115"/>
      <c r="Z151" s="115"/>
      <c r="AA151" s="115" t="e">
        <f>(AA150/AB150)*100</f>
        <v>#DIV/0!</v>
      </c>
      <c r="AB151" s="115"/>
      <c r="AC151" s="115"/>
      <c r="AD151" s="115" t="e">
        <f>(AD150/AE150)*100</f>
        <v>#DIV/0!</v>
      </c>
      <c r="AE151" s="115"/>
      <c r="AF151" s="115"/>
      <c r="AG151" s="115" t="e">
        <f>(AG150/AH150)*100</f>
        <v>#DIV/0!</v>
      </c>
      <c r="AH151" s="115"/>
      <c r="AI151" s="115"/>
      <c r="AJ151" s="115" t="e">
        <f>(AJ150/AK150)*100</f>
        <v>#DIV/0!</v>
      </c>
      <c r="AK151" s="115"/>
      <c r="AL151" s="115"/>
      <c r="AM151" s="115" t="e">
        <f>(AM150/AN150)*100</f>
        <v>#DIV/0!</v>
      </c>
      <c r="AN151" s="115"/>
      <c r="AO151" s="115"/>
      <c r="AP151" s="115" t="e">
        <f>(AP150/AQ150)*100</f>
        <v>#DIV/0!</v>
      </c>
      <c r="AQ151" s="115"/>
      <c r="AR151" s="115"/>
      <c r="AS151" s="115" t="e">
        <f>(AS150/AT150)*100</f>
        <v>#DIV/0!</v>
      </c>
      <c r="AT151" s="115"/>
      <c r="AU151" s="115"/>
    </row>
    <row r="152" spans="2:47" ht="18" customHeight="1" x14ac:dyDescent="0.25">
      <c r="B152" s="202"/>
      <c r="C152" s="109">
        <v>73</v>
      </c>
      <c r="D152" s="96" t="s">
        <v>199</v>
      </c>
      <c r="E152" s="96" t="s">
        <v>200</v>
      </c>
      <c r="F152" s="209" t="s">
        <v>395</v>
      </c>
      <c r="G152" s="211">
        <v>0.85</v>
      </c>
      <c r="H152" s="183" t="s">
        <v>28</v>
      </c>
      <c r="I152" s="14"/>
      <c r="J152" s="154"/>
      <c r="K152" s="155"/>
      <c r="L152" s="14"/>
      <c r="M152" s="154"/>
      <c r="N152" s="155"/>
      <c r="O152" s="14"/>
      <c r="P152" s="154"/>
      <c r="Q152" s="155"/>
      <c r="R152" s="14"/>
      <c r="S152" s="154"/>
      <c r="T152" s="155"/>
      <c r="U152" s="14"/>
      <c r="V152" s="154"/>
      <c r="W152" s="155"/>
      <c r="X152" s="14"/>
      <c r="Y152" s="154"/>
      <c r="Z152" s="155"/>
      <c r="AA152" s="14"/>
      <c r="AB152" s="154"/>
      <c r="AC152" s="155"/>
      <c r="AD152" s="14"/>
      <c r="AE152" s="154"/>
      <c r="AF152" s="155"/>
      <c r="AG152" s="14"/>
      <c r="AH152" s="154"/>
      <c r="AI152" s="155"/>
      <c r="AJ152" s="14"/>
      <c r="AK152" s="154"/>
      <c r="AL152" s="155"/>
      <c r="AM152" s="14"/>
      <c r="AN152" s="154"/>
      <c r="AO152" s="155"/>
      <c r="AP152" s="14"/>
      <c r="AQ152" s="154"/>
      <c r="AR152" s="155"/>
      <c r="AS152" s="14"/>
      <c r="AT152" s="154"/>
      <c r="AU152" s="155"/>
    </row>
    <row r="153" spans="2:47" ht="18" customHeight="1" thickBot="1" x14ac:dyDescent="0.3">
      <c r="B153" s="203"/>
      <c r="C153" s="109"/>
      <c r="D153" s="96"/>
      <c r="E153" s="96"/>
      <c r="F153" s="210"/>
      <c r="G153" s="212"/>
      <c r="H153" s="183"/>
      <c r="I153" s="115" t="e">
        <f>(I152/J152)*100</f>
        <v>#DIV/0!</v>
      </c>
      <c r="J153" s="115"/>
      <c r="K153" s="115"/>
      <c r="L153" s="115" t="e">
        <f>(L152/M152)*100</f>
        <v>#DIV/0!</v>
      </c>
      <c r="M153" s="115"/>
      <c r="N153" s="115"/>
      <c r="O153" s="115" t="e">
        <f>(O152/P152)*100</f>
        <v>#DIV/0!</v>
      </c>
      <c r="P153" s="115"/>
      <c r="Q153" s="115"/>
      <c r="R153" s="115" t="e">
        <f>(R152/S152)*100</f>
        <v>#DIV/0!</v>
      </c>
      <c r="S153" s="115"/>
      <c r="T153" s="115"/>
      <c r="U153" s="115" t="e">
        <f>(U152/V152)*100</f>
        <v>#DIV/0!</v>
      </c>
      <c r="V153" s="115"/>
      <c r="W153" s="115"/>
      <c r="X153" s="115" t="e">
        <f>(X152/Y152)*100</f>
        <v>#DIV/0!</v>
      </c>
      <c r="Y153" s="115"/>
      <c r="Z153" s="115"/>
      <c r="AA153" s="115" t="e">
        <f>(AA152/AB152)*100</f>
        <v>#DIV/0!</v>
      </c>
      <c r="AB153" s="115"/>
      <c r="AC153" s="115"/>
      <c r="AD153" s="115" t="e">
        <f>(AD152/AE152)*100</f>
        <v>#DIV/0!</v>
      </c>
      <c r="AE153" s="115"/>
      <c r="AF153" s="115"/>
      <c r="AG153" s="115" t="e">
        <f>(AG152/AH152)*100</f>
        <v>#DIV/0!</v>
      </c>
      <c r="AH153" s="115"/>
      <c r="AI153" s="115"/>
      <c r="AJ153" s="115" t="e">
        <f>(AJ152/AK152)*100</f>
        <v>#DIV/0!</v>
      </c>
      <c r="AK153" s="115"/>
      <c r="AL153" s="115"/>
      <c r="AM153" s="115" t="e">
        <f>(AM152/AN152)*100</f>
        <v>#DIV/0!</v>
      </c>
      <c r="AN153" s="115"/>
      <c r="AO153" s="115"/>
      <c r="AP153" s="115" t="e">
        <f>(AP152/AQ152)*100</f>
        <v>#DIV/0!</v>
      </c>
      <c r="AQ153" s="115"/>
      <c r="AR153" s="115"/>
      <c r="AS153" s="115" t="e">
        <f>(AS152/AT152)*100</f>
        <v>#DIV/0!</v>
      </c>
      <c r="AT153" s="115"/>
      <c r="AU153" s="115"/>
    </row>
    <row r="154" spans="2:47" ht="18" customHeight="1" x14ac:dyDescent="0.25">
      <c r="B154" s="205" t="s">
        <v>201</v>
      </c>
      <c r="C154" s="109">
        <v>74</v>
      </c>
      <c r="D154" s="96" t="s">
        <v>316</v>
      </c>
      <c r="E154" s="96" t="s">
        <v>203</v>
      </c>
      <c r="F154" s="208" t="s">
        <v>396</v>
      </c>
      <c r="G154" s="71">
        <v>0.85</v>
      </c>
      <c r="H154" s="183" t="s">
        <v>38</v>
      </c>
      <c r="I154" s="14"/>
      <c r="J154" s="154"/>
      <c r="K154" s="155"/>
      <c r="L154" s="14"/>
      <c r="M154" s="154"/>
      <c r="N154" s="155"/>
      <c r="O154" s="14"/>
      <c r="P154" s="154"/>
      <c r="Q154" s="155"/>
      <c r="R154" s="14"/>
      <c r="S154" s="154"/>
      <c r="T154" s="155"/>
      <c r="U154" s="14"/>
      <c r="V154" s="154"/>
      <c r="W154" s="155"/>
      <c r="X154" s="14"/>
      <c r="Y154" s="154"/>
      <c r="Z154" s="155"/>
      <c r="AA154" s="14"/>
      <c r="AB154" s="154"/>
      <c r="AC154" s="155"/>
      <c r="AD154" s="14"/>
      <c r="AE154" s="154"/>
      <c r="AF154" s="155"/>
      <c r="AG154" s="14"/>
      <c r="AH154" s="154"/>
      <c r="AI154" s="155"/>
      <c r="AJ154" s="14"/>
      <c r="AK154" s="154"/>
      <c r="AL154" s="155"/>
      <c r="AM154" s="14"/>
      <c r="AN154" s="154"/>
      <c r="AO154" s="155"/>
      <c r="AP154" s="14"/>
      <c r="AQ154" s="154"/>
      <c r="AR154" s="155"/>
      <c r="AS154" s="14"/>
      <c r="AT154" s="154"/>
      <c r="AU154" s="155"/>
    </row>
    <row r="155" spans="2:47" ht="18" customHeight="1" x14ac:dyDescent="0.25">
      <c r="B155" s="206"/>
      <c r="C155" s="109"/>
      <c r="D155" s="96"/>
      <c r="E155" s="96"/>
      <c r="F155" s="81"/>
      <c r="G155" s="66"/>
      <c r="H155" s="183"/>
      <c r="I155" s="115" t="e">
        <f>(I154/J154)*100</f>
        <v>#DIV/0!</v>
      </c>
      <c r="J155" s="115"/>
      <c r="K155" s="115"/>
      <c r="L155" s="115" t="e">
        <f>(L154/M154)*100</f>
        <v>#DIV/0!</v>
      </c>
      <c r="M155" s="115"/>
      <c r="N155" s="115"/>
      <c r="O155" s="115" t="e">
        <f>(O154/P154)*100</f>
        <v>#DIV/0!</v>
      </c>
      <c r="P155" s="115"/>
      <c r="Q155" s="115"/>
      <c r="R155" s="115" t="e">
        <f>(R154/S154)*100</f>
        <v>#DIV/0!</v>
      </c>
      <c r="S155" s="115"/>
      <c r="T155" s="115"/>
      <c r="U155" s="115" t="e">
        <f>(U154/V154)*100</f>
        <v>#DIV/0!</v>
      </c>
      <c r="V155" s="115"/>
      <c r="W155" s="115"/>
      <c r="X155" s="115" t="e">
        <f>(X154/Y154)*100</f>
        <v>#DIV/0!</v>
      </c>
      <c r="Y155" s="115"/>
      <c r="Z155" s="115"/>
      <c r="AA155" s="115" t="e">
        <f>(AA154/AB154)*100</f>
        <v>#DIV/0!</v>
      </c>
      <c r="AB155" s="115"/>
      <c r="AC155" s="115"/>
      <c r="AD155" s="115" t="e">
        <f>(AD154/AE154)*100</f>
        <v>#DIV/0!</v>
      </c>
      <c r="AE155" s="115"/>
      <c r="AF155" s="115"/>
      <c r="AG155" s="115" t="e">
        <f>(AG154/AH154)*100</f>
        <v>#DIV/0!</v>
      </c>
      <c r="AH155" s="115"/>
      <c r="AI155" s="115"/>
      <c r="AJ155" s="115" t="e">
        <f>(AJ154/AK154)*100</f>
        <v>#DIV/0!</v>
      </c>
      <c r="AK155" s="115"/>
      <c r="AL155" s="115"/>
      <c r="AM155" s="115" t="e">
        <f>(AM154/AN154)*100</f>
        <v>#DIV/0!</v>
      </c>
      <c r="AN155" s="115"/>
      <c r="AO155" s="115"/>
      <c r="AP155" s="115" t="e">
        <f>(AP154/AQ154)*100</f>
        <v>#DIV/0!</v>
      </c>
      <c r="AQ155" s="115"/>
      <c r="AR155" s="115"/>
      <c r="AS155" s="115" t="e">
        <f>(AS154/AT154)*100</f>
        <v>#DIV/0!</v>
      </c>
      <c r="AT155" s="115"/>
      <c r="AU155" s="115"/>
    </row>
    <row r="156" spans="2:47" ht="18" customHeight="1" x14ac:dyDescent="0.25">
      <c r="B156" s="206"/>
      <c r="C156" s="109">
        <v>75</v>
      </c>
      <c r="D156" s="96" t="s">
        <v>317</v>
      </c>
      <c r="E156" s="96" t="s">
        <v>205</v>
      </c>
      <c r="F156" s="81" t="s">
        <v>397</v>
      </c>
      <c r="G156" s="71">
        <v>0.85</v>
      </c>
      <c r="H156" s="183" t="s">
        <v>28</v>
      </c>
      <c r="I156" s="14"/>
      <c r="J156" s="154"/>
      <c r="K156" s="155"/>
      <c r="L156" s="14"/>
      <c r="M156" s="154"/>
      <c r="N156" s="155"/>
      <c r="O156" s="14"/>
      <c r="P156" s="154"/>
      <c r="Q156" s="155"/>
      <c r="R156" s="14"/>
      <c r="S156" s="154"/>
      <c r="T156" s="155"/>
      <c r="U156" s="14"/>
      <c r="V156" s="154"/>
      <c r="W156" s="155"/>
      <c r="X156" s="14"/>
      <c r="Y156" s="154"/>
      <c r="Z156" s="155"/>
      <c r="AA156" s="14"/>
      <c r="AB156" s="154"/>
      <c r="AC156" s="155"/>
      <c r="AD156" s="14"/>
      <c r="AE156" s="154"/>
      <c r="AF156" s="155"/>
      <c r="AG156" s="14"/>
      <c r="AH156" s="154"/>
      <c r="AI156" s="155"/>
      <c r="AJ156" s="14"/>
      <c r="AK156" s="154"/>
      <c r="AL156" s="155"/>
      <c r="AM156" s="14"/>
      <c r="AN156" s="154"/>
      <c r="AO156" s="155"/>
      <c r="AP156" s="14"/>
      <c r="AQ156" s="154"/>
      <c r="AR156" s="155"/>
      <c r="AS156" s="14"/>
      <c r="AT156" s="154"/>
      <c r="AU156" s="155"/>
    </row>
    <row r="157" spans="2:47" ht="18" customHeight="1" x14ac:dyDescent="0.25">
      <c r="B157" s="206"/>
      <c r="C157" s="109"/>
      <c r="D157" s="96"/>
      <c r="E157" s="96"/>
      <c r="F157" s="81"/>
      <c r="G157" s="66"/>
      <c r="H157" s="183"/>
      <c r="I157" s="115" t="e">
        <f>(I156/J156)*100</f>
        <v>#DIV/0!</v>
      </c>
      <c r="J157" s="115"/>
      <c r="K157" s="115"/>
      <c r="L157" s="115" t="e">
        <f>(L156/M156)*100</f>
        <v>#DIV/0!</v>
      </c>
      <c r="M157" s="115"/>
      <c r="N157" s="115"/>
      <c r="O157" s="115" t="e">
        <f>(O156/P156)*100</f>
        <v>#DIV/0!</v>
      </c>
      <c r="P157" s="115"/>
      <c r="Q157" s="115"/>
      <c r="R157" s="115" t="e">
        <f>(R156/S156)*100</f>
        <v>#DIV/0!</v>
      </c>
      <c r="S157" s="115"/>
      <c r="T157" s="115"/>
      <c r="U157" s="115" t="e">
        <f>(U156/V156)*100</f>
        <v>#DIV/0!</v>
      </c>
      <c r="V157" s="115"/>
      <c r="W157" s="115"/>
      <c r="X157" s="115" t="e">
        <f>(X156/Y156)*100</f>
        <v>#DIV/0!</v>
      </c>
      <c r="Y157" s="115"/>
      <c r="Z157" s="115"/>
      <c r="AA157" s="115" t="e">
        <f>(AA156/AB156)*100</f>
        <v>#DIV/0!</v>
      </c>
      <c r="AB157" s="115"/>
      <c r="AC157" s="115"/>
      <c r="AD157" s="115" t="e">
        <f>(AD156/AE156)*100</f>
        <v>#DIV/0!</v>
      </c>
      <c r="AE157" s="115"/>
      <c r="AF157" s="115"/>
      <c r="AG157" s="115" t="e">
        <f>(AG156/AH156)*100</f>
        <v>#DIV/0!</v>
      </c>
      <c r="AH157" s="115"/>
      <c r="AI157" s="115"/>
      <c r="AJ157" s="115" t="e">
        <f>(AJ156/AK156)*100</f>
        <v>#DIV/0!</v>
      </c>
      <c r="AK157" s="115"/>
      <c r="AL157" s="115"/>
      <c r="AM157" s="115" t="e">
        <f>(AM156/AN156)*100</f>
        <v>#DIV/0!</v>
      </c>
      <c r="AN157" s="115"/>
      <c r="AO157" s="115"/>
      <c r="AP157" s="115" t="e">
        <f>(AP156/AQ156)*100</f>
        <v>#DIV/0!</v>
      </c>
      <c r="AQ157" s="115"/>
      <c r="AR157" s="115"/>
      <c r="AS157" s="115" t="e">
        <f>(AS156/AT156)*100</f>
        <v>#DIV/0!</v>
      </c>
      <c r="AT157" s="115"/>
      <c r="AU157" s="115"/>
    </row>
    <row r="158" spans="2:47" ht="18" customHeight="1" x14ac:dyDescent="0.25">
      <c r="B158" s="206"/>
      <c r="C158" s="109">
        <v>76</v>
      </c>
      <c r="D158" s="96" t="s">
        <v>318</v>
      </c>
      <c r="E158" s="96" t="s">
        <v>207</v>
      </c>
      <c r="F158" s="81" t="s">
        <v>398</v>
      </c>
      <c r="G158" s="71">
        <v>0.85</v>
      </c>
      <c r="H158" s="183" t="s">
        <v>28</v>
      </c>
      <c r="I158" s="14"/>
      <c r="J158" s="154"/>
      <c r="K158" s="155"/>
      <c r="L158" s="14"/>
      <c r="M158" s="154"/>
      <c r="N158" s="155"/>
      <c r="O158" s="14"/>
      <c r="P158" s="154"/>
      <c r="Q158" s="155"/>
      <c r="R158" s="14"/>
      <c r="S158" s="154"/>
      <c r="T158" s="155"/>
      <c r="U158" s="14"/>
      <c r="V158" s="154"/>
      <c r="W158" s="155"/>
      <c r="X158" s="14"/>
      <c r="Y158" s="154"/>
      <c r="Z158" s="155"/>
      <c r="AA158" s="14"/>
      <c r="AB158" s="154"/>
      <c r="AC158" s="155"/>
      <c r="AD158" s="14"/>
      <c r="AE158" s="154"/>
      <c r="AF158" s="155"/>
      <c r="AG158" s="14"/>
      <c r="AH158" s="154"/>
      <c r="AI158" s="155"/>
      <c r="AJ158" s="14"/>
      <c r="AK158" s="154"/>
      <c r="AL158" s="155"/>
      <c r="AM158" s="14"/>
      <c r="AN158" s="154"/>
      <c r="AO158" s="155"/>
      <c r="AP158" s="14"/>
      <c r="AQ158" s="154"/>
      <c r="AR158" s="155"/>
      <c r="AS158" s="14"/>
      <c r="AT158" s="154"/>
      <c r="AU158" s="155"/>
    </row>
    <row r="159" spans="2:47" ht="18" customHeight="1" thickBot="1" x14ac:dyDescent="0.3">
      <c r="B159" s="207"/>
      <c r="C159" s="109"/>
      <c r="D159" s="96"/>
      <c r="E159" s="96"/>
      <c r="F159" s="204"/>
      <c r="G159" s="66"/>
      <c r="H159" s="183"/>
      <c r="I159" s="115" t="e">
        <f>(I158/J158)*100</f>
        <v>#DIV/0!</v>
      </c>
      <c r="J159" s="115"/>
      <c r="K159" s="115"/>
      <c r="L159" s="115" t="e">
        <f>(L158/M158)*100</f>
        <v>#DIV/0!</v>
      </c>
      <c r="M159" s="115"/>
      <c r="N159" s="115"/>
      <c r="O159" s="115" t="e">
        <f>(O158/P158)*100</f>
        <v>#DIV/0!</v>
      </c>
      <c r="P159" s="115"/>
      <c r="Q159" s="115"/>
      <c r="R159" s="115" t="e">
        <f>(R158/S158)*100</f>
        <v>#DIV/0!</v>
      </c>
      <c r="S159" s="115"/>
      <c r="T159" s="115"/>
      <c r="U159" s="115" t="e">
        <f>(U158/V158)*100</f>
        <v>#DIV/0!</v>
      </c>
      <c r="V159" s="115"/>
      <c r="W159" s="115"/>
      <c r="X159" s="115" t="e">
        <f>(X158/Y158)*100</f>
        <v>#DIV/0!</v>
      </c>
      <c r="Y159" s="115"/>
      <c r="Z159" s="115"/>
      <c r="AA159" s="115" t="e">
        <f>(AA158/AB158)*100</f>
        <v>#DIV/0!</v>
      </c>
      <c r="AB159" s="115"/>
      <c r="AC159" s="115"/>
      <c r="AD159" s="115" t="e">
        <f>(AD158/AE158)*100</f>
        <v>#DIV/0!</v>
      </c>
      <c r="AE159" s="115"/>
      <c r="AF159" s="115"/>
      <c r="AG159" s="115" t="e">
        <f>(AG158/AH158)*100</f>
        <v>#DIV/0!</v>
      </c>
      <c r="AH159" s="115"/>
      <c r="AI159" s="115"/>
      <c r="AJ159" s="115" t="e">
        <f>(AJ158/AK158)*100</f>
        <v>#DIV/0!</v>
      </c>
      <c r="AK159" s="115"/>
      <c r="AL159" s="115"/>
      <c r="AM159" s="115" t="e">
        <f>(AM158/AN158)*100</f>
        <v>#DIV/0!</v>
      </c>
      <c r="AN159" s="115"/>
      <c r="AO159" s="115"/>
      <c r="AP159" s="115" t="e">
        <f>(AP158/AQ158)*100</f>
        <v>#DIV/0!</v>
      </c>
      <c r="AQ159" s="115"/>
      <c r="AR159" s="115"/>
      <c r="AS159" s="115" t="e">
        <f>(AS158/AT158)*100</f>
        <v>#DIV/0!</v>
      </c>
      <c r="AT159" s="115"/>
      <c r="AU159" s="115"/>
    </row>
    <row r="160" spans="2:47" ht="18" customHeight="1" x14ac:dyDescent="0.25">
      <c r="B160" s="201" t="s">
        <v>214</v>
      </c>
      <c r="C160" s="109">
        <v>77</v>
      </c>
      <c r="D160" s="96" t="s">
        <v>415</v>
      </c>
      <c r="E160" s="96" t="s">
        <v>216</v>
      </c>
      <c r="F160" s="194" t="s">
        <v>399</v>
      </c>
      <c r="G160" s="71">
        <v>0.85</v>
      </c>
      <c r="H160" s="183" t="s">
        <v>28</v>
      </c>
      <c r="I160" s="14">
        <v>9</v>
      </c>
      <c r="J160" s="154">
        <v>9</v>
      </c>
      <c r="K160" s="155"/>
      <c r="L160" s="14">
        <v>9</v>
      </c>
      <c r="M160" s="154">
        <v>9</v>
      </c>
      <c r="N160" s="155"/>
      <c r="O160" s="14"/>
      <c r="P160" s="154"/>
      <c r="Q160" s="155"/>
      <c r="R160" s="14"/>
      <c r="S160" s="154"/>
      <c r="T160" s="155"/>
      <c r="U160" s="14"/>
      <c r="V160" s="154"/>
      <c r="W160" s="155"/>
      <c r="X160" s="14"/>
      <c r="Y160" s="154"/>
      <c r="Z160" s="155"/>
      <c r="AA160" s="14"/>
      <c r="AB160" s="154"/>
      <c r="AC160" s="155"/>
      <c r="AD160" s="14"/>
      <c r="AE160" s="154"/>
      <c r="AF160" s="155"/>
      <c r="AG160" s="14"/>
      <c r="AH160" s="154"/>
      <c r="AI160" s="155"/>
      <c r="AJ160" s="14"/>
      <c r="AK160" s="154"/>
      <c r="AL160" s="155"/>
      <c r="AM160" s="14"/>
      <c r="AN160" s="154"/>
      <c r="AO160" s="155"/>
      <c r="AP160" s="14"/>
      <c r="AQ160" s="154"/>
      <c r="AR160" s="155"/>
      <c r="AS160" s="14"/>
      <c r="AT160" s="154"/>
      <c r="AU160" s="155"/>
    </row>
    <row r="161" spans="2:47" ht="18" customHeight="1" x14ac:dyDescent="0.25">
      <c r="B161" s="202"/>
      <c r="C161" s="109"/>
      <c r="D161" s="96"/>
      <c r="E161" s="96"/>
      <c r="F161" s="82"/>
      <c r="G161" s="66"/>
      <c r="H161" s="183"/>
      <c r="I161" s="115">
        <f>(I160/J160)*100</f>
        <v>100</v>
      </c>
      <c r="J161" s="115"/>
      <c r="K161" s="115"/>
      <c r="L161" s="115">
        <f>(L160/M160)*100</f>
        <v>100</v>
      </c>
      <c r="M161" s="115"/>
      <c r="N161" s="115"/>
      <c r="O161" s="115" t="e">
        <f>(O160/P160)*100</f>
        <v>#DIV/0!</v>
      </c>
      <c r="P161" s="115"/>
      <c r="Q161" s="115"/>
      <c r="R161" s="115" t="e">
        <f>(R160/S160)*100</f>
        <v>#DIV/0!</v>
      </c>
      <c r="S161" s="115"/>
      <c r="T161" s="115"/>
      <c r="U161" s="115" t="e">
        <f>(U160/V160)*100</f>
        <v>#DIV/0!</v>
      </c>
      <c r="V161" s="115"/>
      <c r="W161" s="115"/>
      <c r="X161" s="115" t="e">
        <f>(X160/Y160)*100</f>
        <v>#DIV/0!</v>
      </c>
      <c r="Y161" s="115"/>
      <c r="Z161" s="115"/>
      <c r="AA161" s="115" t="e">
        <f>(AA160/AB160)*100</f>
        <v>#DIV/0!</v>
      </c>
      <c r="AB161" s="115"/>
      <c r="AC161" s="115"/>
      <c r="AD161" s="115" t="e">
        <f>(AD160/AE160)*100</f>
        <v>#DIV/0!</v>
      </c>
      <c r="AE161" s="115"/>
      <c r="AF161" s="115"/>
      <c r="AG161" s="115" t="e">
        <f>(AG160/AH160)*100</f>
        <v>#DIV/0!</v>
      </c>
      <c r="AH161" s="115"/>
      <c r="AI161" s="115"/>
      <c r="AJ161" s="115" t="e">
        <f>(AJ160/AK160)*100</f>
        <v>#DIV/0!</v>
      </c>
      <c r="AK161" s="115"/>
      <c r="AL161" s="115"/>
      <c r="AM161" s="115" t="e">
        <f>(AM160/AN160)*100</f>
        <v>#DIV/0!</v>
      </c>
      <c r="AN161" s="115"/>
      <c r="AO161" s="115"/>
      <c r="AP161" s="115" t="e">
        <f>(AP160/AQ160)*100</f>
        <v>#DIV/0!</v>
      </c>
      <c r="AQ161" s="115"/>
      <c r="AR161" s="115"/>
      <c r="AS161" s="115" t="e">
        <f>(AS160/AT160)*100</f>
        <v>#DIV/0!</v>
      </c>
      <c r="AT161" s="115"/>
      <c r="AU161" s="115"/>
    </row>
    <row r="162" spans="2:47" ht="18" customHeight="1" x14ac:dyDescent="0.25">
      <c r="B162" s="202"/>
      <c r="C162" s="109">
        <v>78</v>
      </c>
      <c r="D162" s="96" t="s">
        <v>416</v>
      </c>
      <c r="E162" s="96" t="s">
        <v>218</v>
      </c>
      <c r="F162" s="82" t="s">
        <v>400</v>
      </c>
      <c r="G162" s="79">
        <v>0.85</v>
      </c>
      <c r="H162" s="183" t="s">
        <v>28</v>
      </c>
      <c r="I162" s="14">
        <v>46</v>
      </c>
      <c r="J162" s="154">
        <v>46</v>
      </c>
      <c r="K162" s="155"/>
      <c r="L162" s="14">
        <v>46</v>
      </c>
      <c r="M162" s="154">
        <v>46</v>
      </c>
      <c r="N162" s="155"/>
      <c r="O162" s="14"/>
      <c r="P162" s="154"/>
      <c r="Q162" s="155"/>
      <c r="R162" s="14"/>
      <c r="S162" s="154"/>
      <c r="T162" s="155"/>
      <c r="U162" s="14"/>
      <c r="V162" s="154"/>
      <c r="W162" s="155"/>
      <c r="X162" s="14"/>
      <c r="Y162" s="154"/>
      <c r="Z162" s="155"/>
      <c r="AA162" s="14"/>
      <c r="AB162" s="154"/>
      <c r="AC162" s="155"/>
      <c r="AD162" s="14"/>
      <c r="AE162" s="154"/>
      <c r="AF162" s="155"/>
      <c r="AG162" s="14"/>
      <c r="AH162" s="154"/>
      <c r="AI162" s="155"/>
      <c r="AJ162" s="14"/>
      <c r="AK162" s="154"/>
      <c r="AL162" s="155"/>
      <c r="AM162" s="14"/>
      <c r="AN162" s="154"/>
      <c r="AO162" s="155"/>
      <c r="AP162" s="14"/>
      <c r="AQ162" s="154"/>
      <c r="AR162" s="155"/>
      <c r="AS162" s="14"/>
      <c r="AT162" s="154"/>
      <c r="AU162" s="155"/>
    </row>
    <row r="163" spans="2:47" ht="18" customHeight="1" x14ac:dyDescent="0.25">
      <c r="B163" s="202"/>
      <c r="C163" s="109"/>
      <c r="D163" s="96"/>
      <c r="E163" s="96"/>
      <c r="F163" s="82"/>
      <c r="G163" s="77"/>
      <c r="H163" s="183"/>
      <c r="I163" s="115">
        <f>(I162/J162)*100</f>
        <v>100</v>
      </c>
      <c r="J163" s="115"/>
      <c r="K163" s="115"/>
      <c r="L163" s="115">
        <f>(L162/M162)*100</f>
        <v>100</v>
      </c>
      <c r="M163" s="115"/>
      <c r="N163" s="115"/>
      <c r="O163" s="115" t="e">
        <f>(O162/P162)*100</f>
        <v>#DIV/0!</v>
      </c>
      <c r="P163" s="115"/>
      <c r="Q163" s="115"/>
      <c r="R163" s="115" t="e">
        <f>(R162/S162)*100</f>
        <v>#DIV/0!</v>
      </c>
      <c r="S163" s="115"/>
      <c r="T163" s="115"/>
      <c r="U163" s="115" t="e">
        <f>(U162/V162)*100</f>
        <v>#DIV/0!</v>
      </c>
      <c r="V163" s="115"/>
      <c r="W163" s="115"/>
      <c r="X163" s="115" t="e">
        <f>(X162/Y162)*100</f>
        <v>#DIV/0!</v>
      </c>
      <c r="Y163" s="115"/>
      <c r="Z163" s="115"/>
      <c r="AA163" s="115" t="e">
        <f>(AA162/AB162)*100</f>
        <v>#DIV/0!</v>
      </c>
      <c r="AB163" s="115"/>
      <c r="AC163" s="115"/>
      <c r="AD163" s="115" t="e">
        <f>(AD162/AE162)*100</f>
        <v>#DIV/0!</v>
      </c>
      <c r="AE163" s="115"/>
      <c r="AF163" s="115"/>
      <c r="AG163" s="115" t="e">
        <f>(AG162/AH162)*100</f>
        <v>#DIV/0!</v>
      </c>
      <c r="AH163" s="115"/>
      <c r="AI163" s="115"/>
      <c r="AJ163" s="115" t="e">
        <f>(AJ162/AK162)*100</f>
        <v>#DIV/0!</v>
      </c>
      <c r="AK163" s="115"/>
      <c r="AL163" s="115"/>
      <c r="AM163" s="115" t="e">
        <f>(AM162/AN162)*100</f>
        <v>#DIV/0!</v>
      </c>
      <c r="AN163" s="115"/>
      <c r="AO163" s="115"/>
      <c r="AP163" s="115" t="e">
        <f>(AP162/AQ162)*100</f>
        <v>#DIV/0!</v>
      </c>
      <c r="AQ163" s="115"/>
      <c r="AR163" s="115"/>
      <c r="AS163" s="115" t="e">
        <f>(AS162/AT162)*100</f>
        <v>#DIV/0!</v>
      </c>
      <c r="AT163" s="115"/>
      <c r="AU163" s="115"/>
    </row>
    <row r="164" spans="2:47" ht="18" customHeight="1" x14ac:dyDescent="0.25">
      <c r="B164" s="202"/>
      <c r="C164" s="109">
        <v>79</v>
      </c>
      <c r="D164" s="96" t="s">
        <v>319</v>
      </c>
      <c r="E164" s="96" t="s">
        <v>220</v>
      </c>
      <c r="F164" s="82" t="s">
        <v>401</v>
      </c>
      <c r="G164" s="79">
        <v>0.85</v>
      </c>
      <c r="H164" s="183" t="s">
        <v>28</v>
      </c>
      <c r="I164" s="14">
        <v>188</v>
      </c>
      <c r="J164" s="154">
        <v>188</v>
      </c>
      <c r="K164" s="155"/>
      <c r="L164" s="14">
        <v>128</v>
      </c>
      <c r="M164" s="154">
        <v>128</v>
      </c>
      <c r="N164" s="155"/>
      <c r="O164" s="14"/>
      <c r="P164" s="154"/>
      <c r="Q164" s="155"/>
      <c r="R164" s="14"/>
      <c r="S164" s="154"/>
      <c r="T164" s="155"/>
      <c r="U164" s="14"/>
      <c r="V164" s="154"/>
      <c r="W164" s="155"/>
      <c r="X164" s="14"/>
      <c r="Y164" s="154"/>
      <c r="Z164" s="155"/>
      <c r="AA164" s="14"/>
      <c r="AB164" s="154"/>
      <c r="AC164" s="155"/>
      <c r="AD164" s="14"/>
      <c r="AE164" s="154"/>
      <c r="AF164" s="155"/>
      <c r="AG164" s="14"/>
      <c r="AH164" s="154"/>
      <c r="AI164" s="155"/>
      <c r="AJ164" s="14"/>
      <c r="AK164" s="154"/>
      <c r="AL164" s="155"/>
      <c r="AM164" s="14"/>
      <c r="AN164" s="154"/>
      <c r="AO164" s="155"/>
      <c r="AP164" s="14"/>
      <c r="AQ164" s="154"/>
      <c r="AR164" s="155"/>
      <c r="AS164" s="14"/>
      <c r="AT164" s="154"/>
      <c r="AU164" s="155"/>
    </row>
    <row r="165" spans="2:47" ht="18" customHeight="1" x14ac:dyDescent="0.25">
      <c r="B165" s="202"/>
      <c r="C165" s="109"/>
      <c r="D165" s="96"/>
      <c r="E165" s="96"/>
      <c r="F165" s="82"/>
      <c r="G165" s="77"/>
      <c r="H165" s="183"/>
      <c r="I165" s="115">
        <f>(I164/J164)*100</f>
        <v>100</v>
      </c>
      <c r="J165" s="115"/>
      <c r="K165" s="115"/>
      <c r="L165" s="115">
        <f>(L164/M164)*100</f>
        <v>100</v>
      </c>
      <c r="M165" s="115"/>
      <c r="N165" s="115"/>
      <c r="O165" s="115" t="e">
        <f>(O164/P164)*100</f>
        <v>#DIV/0!</v>
      </c>
      <c r="P165" s="115"/>
      <c r="Q165" s="115"/>
      <c r="R165" s="115" t="e">
        <f>(R164/S164)*100</f>
        <v>#DIV/0!</v>
      </c>
      <c r="S165" s="115"/>
      <c r="T165" s="115"/>
      <c r="U165" s="115" t="e">
        <f>(U164/V164)*100</f>
        <v>#DIV/0!</v>
      </c>
      <c r="V165" s="115"/>
      <c r="W165" s="115"/>
      <c r="X165" s="115" t="e">
        <f>(X164/Y164)*100</f>
        <v>#DIV/0!</v>
      </c>
      <c r="Y165" s="115"/>
      <c r="Z165" s="115"/>
      <c r="AA165" s="115" t="e">
        <f>(AA164/AB164)*100</f>
        <v>#DIV/0!</v>
      </c>
      <c r="AB165" s="115"/>
      <c r="AC165" s="115"/>
      <c r="AD165" s="115" t="e">
        <f>(AD164/AE164)*100</f>
        <v>#DIV/0!</v>
      </c>
      <c r="AE165" s="115"/>
      <c r="AF165" s="115"/>
      <c r="AG165" s="115" t="e">
        <f>(AG164/AH164)*100</f>
        <v>#DIV/0!</v>
      </c>
      <c r="AH165" s="115"/>
      <c r="AI165" s="115"/>
      <c r="AJ165" s="115" t="e">
        <f>(AJ164/AK164)*100</f>
        <v>#DIV/0!</v>
      </c>
      <c r="AK165" s="115"/>
      <c r="AL165" s="115"/>
      <c r="AM165" s="115" t="e">
        <f>(AM164/AN164)*100</f>
        <v>#DIV/0!</v>
      </c>
      <c r="AN165" s="115"/>
      <c r="AO165" s="115"/>
      <c r="AP165" s="115" t="e">
        <f>(AP164/AQ164)*100</f>
        <v>#DIV/0!</v>
      </c>
      <c r="AQ165" s="115"/>
      <c r="AR165" s="115"/>
      <c r="AS165" s="115" t="e">
        <f>(AS164/AT164)*100</f>
        <v>#DIV/0!</v>
      </c>
      <c r="AT165" s="115"/>
      <c r="AU165" s="115"/>
    </row>
    <row r="166" spans="2:47" ht="18" customHeight="1" x14ac:dyDescent="0.25">
      <c r="B166" s="202"/>
      <c r="C166" s="109">
        <v>80</v>
      </c>
      <c r="D166" s="96" t="s">
        <v>320</v>
      </c>
      <c r="E166" s="197" t="s">
        <v>222</v>
      </c>
      <c r="F166" s="199" t="s">
        <v>402</v>
      </c>
      <c r="G166" s="79">
        <v>0.85</v>
      </c>
      <c r="H166" s="183" t="s">
        <v>28</v>
      </c>
      <c r="I166" s="14">
        <v>2</v>
      </c>
      <c r="J166" s="154">
        <v>2</v>
      </c>
      <c r="K166" s="155"/>
      <c r="L166" s="14">
        <v>4</v>
      </c>
      <c r="M166" s="154">
        <v>4</v>
      </c>
      <c r="N166" s="155"/>
      <c r="O166" s="14"/>
      <c r="P166" s="154"/>
      <c r="Q166" s="155"/>
      <c r="R166" s="14"/>
      <c r="S166" s="154"/>
      <c r="T166" s="155"/>
      <c r="U166" s="14"/>
      <c r="V166" s="154"/>
      <c r="W166" s="155"/>
      <c r="X166" s="14"/>
      <c r="Y166" s="154"/>
      <c r="Z166" s="155"/>
      <c r="AA166" s="14"/>
      <c r="AB166" s="154"/>
      <c r="AC166" s="155"/>
      <c r="AD166" s="14"/>
      <c r="AE166" s="154"/>
      <c r="AF166" s="155"/>
      <c r="AG166" s="14"/>
      <c r="AH166" s="154"/>
      <c r="AI166" s="155"/>
      <c r="AJ166" s="14"/>
      <c r="AK166" s="154"/>
      <c r="AL166" s="155"/>
      <c r="AM166" s="14"/>
      <c r="AN166" s="154"/>
      <c r="AO166" s="155"/>
      <c r="AP166" s="14"/>
      <c r="AQ166" s="154"/>
      <c r="AR166" s="155"/>
      <c r="AS166" s="14"/>
      <c r="AT166" s="154"/>
      <c r="AU166" s="155"/>
    </row>
    <row r="167" spans="2:47" ht="18" customHeight="1" thickBot="1" x14ac:dyDescent="0.3">
      <c r="B167" s="203"/>
      <c r="C167" s="109"/>
      <c r="D167" s="96"/>
      <c r="E167" s="198"/>
      <c r="F167" s="200"/>
      <c r="G167" s="77"/>
      <c r="H167" s="183"/>
      <c r="I167" s="115">
        <f>(I166/J166)*100</f>
        <v>100</v>
      </c>
      <c r="J167" s="115"/>
      <c r="K167" s="115"/>
      <c r="L167" s="115">
        <f>(L166/M166)*100</f>
        <v>100</v>
      </c>
      <c r="M167" s="115"/>
      <c r="N167" s="115"/>
      <c r="O167" s="115" t="e">
        <f>(O166/P166)*100</f>
        <v>#DIV/0!</v>
      </c>
      <c r="P167" s="115"/>
      <c r="Q167" s="115"/>
      <c r="R167" s="115" t="e">
        <f>(R166/S166)*100</f>
        <v>#DIV/0!</v>
      </c>
      <c r="S167" s="115"/>
      <c r="T167" s="115"/>
      <c r="U167" s="115" t="e">
        <f>(U166/V166)*100</f>
        <v>#DIV/0!</v>
      </c>
      <c r="V167" s="115"/>
      <c r="W167" s="115"/>
      <c r="X167" s="115" t="e">
        <f>(X166/Y166)*100</f>
        <v>#DIV/0!</v>
      </c>
      <c r="Y167" s="115"/>
      <c r="Z167" s="115"/>
      <c r="AA167" s="115" t="e">
        <f>(AA166/AB166)*100</f>
        <v>#DIV/0!</v>
      </c>
      <c r="AB167" s="115"/>
      <c r="AC167" s="115"/>
      <c r="AD167" s="115" t="e">
        <f>(AD166/AE166)*100</f>
        <v>#DIV/0!</v>
      </c>
      <c r="AE167" s="115"/>
      <c r="AF167" s="115"/>
      <c r="AG167" s="115" t="e">
        <f>(AG166/AH166)*100</f>
        <v>#DIV/0!</v>
      </c>
      <c r="AH167" s="115"/>
      <c r="AI167" s="115"/>
      <c r="AJ167" s="115" t="e">
        <f>(AJ166/AK166)*100</f>
        <v>#DIV/0!</v>
      </c>
      <c r="AK167" s="115"/>
      <c r="AL167" s="115"/>
      <c r="AM167" s="115" t="e">
        <f>(AM166/AN166)*100</f>
        <v>#DIV/0!</v>
      </c>
      <c r="AN167" s="115"/>
      <c r="AO167" s="115"/>
      <c r="AP167" s="115" t="e">
        <f>(AP166/AQ166)*100</f>
        <v>#DIV/0!</v>
      </c>
      <c r="AQ167" s="115"/>
      <c r="AR167" s="115"/>
      <c r="AS167" s="115" t="e">
        <f>(AS166/AT166)*100</f>
        <v>#DIV/0!</v>
      </c>
      <c r="AT167" s="115"/>
      <c r="AU167" s="115"/>
    </row>
    <row r="168" spans="2:47" ht="18" customHeight="1" x14ac:dyDescent="0.25">
      <c r="B168" s="80" t="s">
        <v>223</v>
      </c>
      <c r="C168" s="109">
        <v>81</v>
      </c>
      <c r="D168" s="97" t="s">
        <v>410</v>
      </c>
      <c r="E168" s="103" t="s">
        <v>225</v>
      </c>
      <c r="F168" s="194" t="s">
        <v>403</v>
      </c>
      <c r="G168" s="79">
        <v>0.8</v>
      </c>
      <c r="H168" s="183" t="s">
        <v>38</v>
      </c>
      <c r="I168" s="14">
        <v>4</v>
      </c>
      <c r="J168" s="154">
        <v>4</v>
      </c>
      <c r="K168" s="155"/>
      <c r="L168" s="14">
        <v>0</v>
      </c>
      <c r="M168" s="154">
        <v>0</v>
      </c>
      <c r="N168" s="155"/>
      <c r="O168" s="14"/>
      <c r="P168" s="154"/>
      <c r="Q168" s="155"/>
      <c r="R168" s="14"/>
      <c r="S168" s="154"/>
      <c r="T168" s="155"/>
      <c r="U168" s="14"/>
      <c r="V168" s="154"/>
      <c r="W168" s="155"/>
      <c r="X168" s="14"/>
      <c r="Y168" s="154"/>
      <c r="Z168" s="155"/>
      <c r="AA168" s="14"/>
      <c r="AB168" s="154"/>
      <c r="AC168" s="155"/>
      <c r="AD168" s="14"/>
      <c r="AE168" s="154"/>
      <c r="AF168" s="155"/>
      <c r="AG168" s="14"/>
      <c r="AH168" s="154"/>
      <c r="AI168" s="155"/>
      <c r="AJ168" s="14"/>
      <c r="AK168" s="154"/>
      <c r="AL168" s="155"/>
      <c r="AM168" s="14"/>
      <c r="AN168" s="154"/>
      <c r="AO168" s="155"/>
      <c r="AP168" s="14"/>
      <c r="AQ168" s="154"/>
      <c r="AR168" s="155"/>
      <c r="AS168" s="14"/>
      <c r="AT168" s="154"/>
      <c r="AU168" s="155"/>
    </row>
    <row r="169" spans="2:47" ht="18" customHeight="1" x14ac:dyDescent="0.25">
      <c r="B169" s="80"/>
      <c r="C169" s="109"/>
      <c r="D169" s="97"/>
      <c r="E169" s="103"/>
      <c r="F169" s="82"/>
      <c r="G169" s="77"/>
      <c r="H169" s="183"/>
      <c r="I169" s="115">
        <f>(I168/J168)*100</f>
        <v>100</v>
      </c>
      <c r="J169" s="115"/>
      <c r="K169" s="115"/>
      <c r="L169" s="115" t="e">
        <f>(L168/M168)*100</f>
        <v>#DIV/0!</v>
      </c>
      <c r="M169" s="115"/>
      <c r="N169" s="115"/>
      <c r="O169" s="115" t="e">
        <f>(O168/P168)*100</f>
        <v>#DIV/0!</v>
      </c>
      <c r="P169" s="115"/>
      <c r="Q169" s="115"/>
      <c r="R169" s="115" t="e">
        <f>(R168/S168)*100</f>
        <v>#DIV/0!</v>
      </c>
      <c r="S169" s="115"/>
      <c r="T169" s="115"/>
      <c r="U169" s="115" t="e">
        <f>(U168/V168)*100</f>
        <v>#DIV/0!</v>
      </c>
      <c r="V169" s="115"/>
      <c r="W169" s="115"/>
      <c r="X169" s="115" t="e">
        <f>(X168/Y168)*100</f>
        <v>#DIV/0!</v>
      </c>
      <c r="Y169" s="115"/>
      <c r="Z169" s="115"/>
      <c r="AA169" s="115" t="e">
        <f>(AA168/AB168)*100</f>
        <v>#DIV/0!</v>
      </c>
      <c r="AB169" s="115"/>
      <c r="AC169" s="115"/>
      <c r="AD169" s="115" t="e">
        <f>(AD168/AE168)*100</f>
        <v>#DIV/0!</v>
      </c>
      <c r="AE169" s="115"/>
      <c r="AF169" s="115"/>
      <c r="AG169" s="115" t="e">
        <f>(AG168/AH168)*100</f>
        <v>#DIV/0!</v>
      </c>
      <c r="AH169" s="115"/>
      <c r="AI169" s="115"/>
      <c r="AJ169" s="115" t="e">
        <f>(AJ168/AK168)*100</f>
        <v>#DIV/0!</v>
      </c>
      <c r="AK169" s="115"/>
      <c r="AL169" s="115"/>
      <c r="AM169" s="115" t="e">
        <f>(AM168/AN168)*100</f>
        <v>#DIV/0!</v>
      </c>
      <c r="AN169" s="115"/>
      <c r="AO169" s="115"/>
      <c r="AP169" s="115" t="e">
        <f>(AP168/AQ168)*100</f>
        <v>#DIV/0!</v>
      </c>
      <c r="AQ169" s="115"/>
      <c r="AR169" s="115"/>
      <c r="AS169" s="115" t="e">
        <f>(AS168/AT168)*100</f>
        <v>#DIV/0!</v>
      </c>
      <c r="AT169" s="115"/>
      <c r="AU169" s="115"/>
    </row>
    <row r="170" spans="2:47" ht="18" customHeight="1" x14ac:dyDescent="0.25">
      <c r="B170" s="80"/>
      <c r="C170" s="109">
        <v>82</v>
      </c>
      <c r="D170" s="96" t="s">
        <v>411</v>
      </c>
      <c r="E170" s="181" t="s">
        <v>278</v>
      </c>
      <c r="F170" s="82" t="s">
        <v>404</v>
      </c>
      <c r="G170" s="79">
        <v>0.8</v>
      </c>
      <c r="H170" s="183" t="s">
        <v>38</v>
      </c>
      <c r="I170" s="14">
        <v>4</v>
      </c>
      <c r="J170" s="154">
        <v>4</v>
      </c>
      <c r="K170" s="155"/>
      <c r="L170" s="14">
        <v>0</v>
      </c>
      <c r="M170" s="154">
        <v>0</v>
      </c>
      <c r="N170" s="155"/>
      <c r="O170" s="14"/>
      <c r="P170" s="154"/>
      <c r="Q170" s="155"/>
      <c r="R170" s="14"/>
      <c r="S170" s="154"/>
      <c r="T170" s="155"/>
      <c r="U170" s="14"/>
      <c r="V170" s="154"/>
      <c r="W170" s="155"/>
      <c r="X170" s="14"/>
      <c r="Y170" s="154"/>
      <c r="Z170" s="155"/>
      <c r="AA170" s="14"/>
      <c r="AB170" s="154"/>
      <c r="AC170" s="155"/>
      <c r="AD170" s="14"/>
      <c r="AE170" s="154"/>
      <c r="AF170" s="155"/>
      <c r="AG170" s="14"/>
      <c r="AH170" s="154"/>
      <c r="AI170" s="155"/>
      <c r="AJ170" s="14"/>
      <c r="AK170" s="154"/>
      <c r="AL170" s="155"/>
      <c r="AM170" s="14"/>
      <c r="AN170" s="154"/>
      <c r="AO170" s="155"/>
      <c r="AP170" s="14"/>
      <c r="AQ170" s="154"/>
      <c r="AR170" s="155"/>
      <c r="AS170" s="14"/>
      <c r="AT170" s="154"/>
      <c r="AU170" s="155"/>
    </row>
    <row r="171" spans="2:47" ht="18" customHeight="1" x14ac:dyDescent="0.25">
      <c r="B171" s="80"/>
      <c r="C171" s="109"/>
      <c r="D171" s="96"/>
      <c r="E171" s="181"/>
      <c r="F171" s="82"/>
      <c r="G171" s="77"/>
      <c r="H171" s="183"/>
      <c r="I171" s="115">
        <f>(I170/J170)*100</f>
        <v>100</v>
      </c>
      <c r="J171" s="115"/>
      <c r="K171" s="115"/>
      <c r="L171" s="115" t="e">
        <f>(L170/M170)*100</f>
        <v>#DIV/0!</v>
      </c>
      <c r="M171" s="115"/>
      <c r="N171" s="115"/>
      <c r="O171" s="115" t="e">
        <f>(O170/P170)*100</f>
        <v>#DIV/0!</v>
      </c>
      <c r="P171" s="115"/>
      <c r="Q171" s="115"/>
      <c r="R171" s="115" t="e">
        <f>(R170/S170)*100</f>
        <v>#DIV/0!</v>
      </c>
      <c r="S171" s="115"/>
      <c r="T171" s="115"/>
      <c r="U171" s="115" t="e">
        <f>(U170/V170)*100</f>
        <v>#DIV/0!</v>
      </c>
      <c r="V171" s="115"/>
      <c r="W171" s="115"/>
      <c r="X171" s="115" t="e">
        <f>(X170/Y170)*100</f>
        <v>#DIV/0!</v>
      </c>
      <c r="Y171" s="115"/>
      <c r="Z171" s="115"/>
      <c r="AA171" s="115" t="e">
        <f>(AA170/AB170)*100</f>
        <v>#DIV/0!</v>
      </c>
      <c r="AB171" s="115"/>
      <c r="AC171" s="115"/>
      <c r="AD171" s="115" t="e">
        <f>(AD170/AE170)*100</f>
        <v>#DIV/0!</v>
      </c>
      <c r="AE171" s="115"/>
      <c r="AF171" s="115"/>
      <c r="AG171" s="115" t="e">
        <f>(AG170/AH170)*100</f>
        <v>#DIV/0!</v>
      </c>
      <c r="AH171" s="115"/>
      <c r="AI171" s="115"/>
      <c r="AJ171" s="115" t="e">
        <f>(AJ170/AK170)*100</f>
        <v>#DIV/0!</v>
      </c>
      <c r="AK171" s="115"/>
      <c r="AL171" s="115"/>
      <c r="AM171" s="115" t="e">
        <f>(AM170/AN170)*100</f>
        <v>#DIV/0!</v>
      </c>
      <c r="AN171" s="115"/>
      <c r="AO171" s="115"/>
      <c r="AP171" s="115" t="e">
        <f>(AP170/AQ170)*100</f>
        <v>#DIV/0!</v>
      </c>
      <c r="AQ171" s="115"/>
      <c r="AR171" s="115"/>
      <c r="AS171" s="115" t="e">
        <f>(AS170/AT170)*100</f>
        <v>#DIV/0!</v>
      </c>
      <c r="AT171" s="115"/>
      <c r="AU171" s="115"/>
    </row>
    <row r="172" spans="2:47" ht="18" customHeight="1" x14ac:dyDescent="0.25">
      <c r="B172" s="80"/>
      <c r="C172" s="109">
        <v>83</v>
      </c>
      <c r="D172" s="96" t="s">
        <v>423</v>
      </c>
      <c r="E172" s="181" t="s">
        <v>229</v>
      </c>
      <c r="F172" s="82" t="s">
        <v>405</v>
      </c>
      <c r="G172" s="79">
        <v>0.8</v>
      </c>
      <c r="H172" s="183" t="s">
        <v>38</v>
      </c>
      <c r="I172" s="14">
        <v>0</v>
      </c>
      <c r="J172" s="154">
        <v>4</v>
      </c>
      <c r="K172" s="155"/>
      <c r="L172" s="14">
        <v>0</v>
      </c>
      <c r="M172" s="154">
        <v>0</v>
      </c>
      <c r="N172" s="155"/>
      <c r="O172" s="14"/>
      <c r="P172" s="154"/>
      <c r="Q172" s="155"/>
      <c r="R172" s="14"/>
      <c r="S172" s="154"/>
      <c r="T172" s="155"/>
      <c r="U172" s="14"/>
      <c r="V172" s="154"/>
      <c r="W172" s="155"/>
      <c r="X172" s="14"/>
      <c r="Y172" s="154"/>
      <c r="Z172" s="155"/>
      <c r="AA172" s="14"/>
      <c r="AB172" s="154"/>
      <c r="AC172" s="155"/>
      <c r="AD172" s="14"/>
      <c r="AE172" s="154"/>
      <c r="AF172" s="155"/>
      <c r="AG172" s="14"/>
      <c r="AH172" s="154"/>
      <c r="AI172" s="155"/>
      <c r="AJ172" s="14"/>
      <c r="AK172" s="154"/>
      <c r="AL172" s="155"/>
      <c r="AM172" s="14"/>
      <c r="AN172" s="154"/>
      <c r="AO172" s="155"/>
      <c r="AP172" s="14"/>
      <c r="AQ172" s="154"/>
      <c r="AR172" s="155"/>
      <c r="AS172" s="14"/>
      <c r="AT172" s="154"/>
      <c r="AU172" s="155"/>
    </row>
    <row r="173" spans="2:47" ht="18" customHeight="1" thickBot="1" x14ac:dyDescent="0.3">
      <c r="B173" s="80"/>
      <c r="C173" s="109"/>
      <c r="D173" s="96"/>
      <c r="E173" s="181"/>
      <c r="F173" s="182"/>
      <c r="G173" s="77"/>
      <c r="H173" s="183"/>
      <c r="I173" s="115">
        <f>(I172/J172)*100</f>
        <v>0</v>
      </c>
      <c r="J173" s="115"/>
      <c r="K173" s="115"/>
      <c r="L173" s="115" t="e">
        <f>(L172/M172)*100</f>
        <v>#DIV/0!</v>
      </c>
      <c r="M173" s="115"/>
      <c r="N173" s="115"/>
      <c r="O173" s="115" t="e">
        <f>(O172/P172)*100</f>
        <v>#DIV/0!</v>
      </c>
      <c r="P173" s="115"/>
      <c r="Q173" s="115"/>
      <c r="R173" s="115" t="e">
        <f>(R172/S172)*100</f>
        <v>#DIV/0!</v>
      </c>
      <c r="S173" s="115"/>
      <c r="T173" s="115"/>
      <c r="U173" s="115" t="e">
        <f>(U172/V172)*100</f>
        <v>#DIV/0!</v>
      </c>
      <c r="V173" s="115"/>
      <c r="W173" s="115"/>
      <c r="X173" s="115" t="e">
        <f>(X172/Y172)*100</f>
        <v>#DIV/0!</v>
      </c>
      <c r="Y173" s="115"/>
      <c r="Z173" s="115"/>
      <c r="AA173" s="115" t="e">
        <f>(AA172/AB172)*100</f>
        <v>#DIV/0!</v>
      </c>
      <c r="AB173" s="115"/>
      <c r="AC173" s="115"/>
      <c r="AD173" s="115" t="e">
        <f>(AD172/AE172)*100</f>
        <v>#DIV/0!</v>
      </c>
      <c r="AE173" s="115"/>
      <c r="AF173" s="115"/>
      <c r="AG173" s="115" t="e">
        <f>(AG172/AH172)*100</f>
        <v>#DIV/0!</v>
      </c>
      <c r="AH173" s="115"/>
      <c r="AI173" s="115"/>
      <c r="AJ173" s="115" t="e">
        <f>(AJ172/AK172)*100</f>
        <v>#DIV/0!</v>
      </c>
      <c r="AK173" s="115"/>
      <c r="AL173" s="115"/>
      <c r="AM173" s="115" t="e">
        <f>(AM172/AN172)*100</f>
        <v>#DIV/0!</v>
      </c>
      <c r="AN173" s="115"/>
      <c r="AO173" s="115"/>
      <c r="AP173" s="115" t="e">
        <f>(AP172/AQ172)*100</f>
        <v>#DIV/0!</v>
      </c>
      <c r="AQ173" s="115"/>
      <c r="AR173" s="115"/>
      <c r="AS173" s="115" t="e">
        <f>(AS172/AT172)*100</f>
        <v>#DIV/0!</v>
      </c>
      <c r="AT173" s="115"/>
      <c r="AU173" s="115"/>
    </row>
    <row r="174" spans="2:47" ht="18" customHeight="1" x14ac:dyDescent="0.25">
      <c r="B174" s="80"/>
      <c r="C174" s="184">
        <v>84</v>
      </c>
      <c r="D174" s="192" t="s">
        <v>413</v>
      </c>
      <c r="E174" s="192" t="s">
        <v>414</v>
      </c>
      <c r="F174" s="194" t="s">
        <v>406</v>
      </c>
      <c r="G174" s="188" t="s">
        <v>287</v>
      </c>
      <c r="H174" s="196" t="s">
        <v>38</v>
      </c>
      <c r="I174" s="169">
        <v>0</v>
      </c>
      <c r="J174" s="170"/>
      <c r="K174" s="171"/>
      <c r="L174" s="169">
        <v>0</v>
      </c>
      <c r="M174" s="170"/>
      <c r="N174" s="171"/>
      <c r="O174" s="169"/>
      <c r="P174" s="170"/>
      <c r="Q174" s="171"/>
      <c r="R174" s="169"/>
      <c r="S174" s="170"/>
      <c r="T174" s="171"/>
      <c r="U174" s="169"/>
      <c r="V174" s="170"/>
      <c r="W174" s="171"/>
      <c r="X174" s="169"/>
      <c r="Y174" s="170"/>
      <c r="Z174" s="171"/>
      <c r="AA174" s="169"/>
      <c r="AB174" s="170"/>
      <c r="AC174" s="171"/>
      <c r="AD174" s="169"/>
      <c r="AE174" s="170"/>
      <c r="AF174" s="171"/>
      <c r="AG174" s="169"/>
      <c r="AH174" s="170"/>
      <c r="AI174" s="171"/>
      <c r="AJ174" s="169"/>
      <c r="AK174" s="170"/>
      <c r="AL174" s="171"/>
      <c r="AM174" s="169"/>
      <c r="AN174" s="170"/>
      <c r="AO174" s="171"/>
      <c r="AP174" s="169"/>
      <c r="AQ174" s="170"/>
      <c r="AR174" s="171"/>
      <c r="AS174" s="169"/>
      <c r="AT174" s="170"/>
      <c r="AU174" s="171"/>
    </row>
    <row r="175" spans="2:47" ht="18" customHeight="1" x14ac:dyDescent="0.25">
      <c r="B175" s="80"/>
      <c r="C175" s="185"/>
      <c r="D175" s="193"/>
      <c r="E175" s="193"/>
      <c r="F175" s="195"/>
      <c r="G175" s="189"/>
      <c r="H175" s="196"/>
      <c r="I175" s="172"/>
      <c r="J175" s="173"/>
      <c r="K175" s="174"/>
      <c r="L175" s="172"/>
      <c r="M175" s="173"/>
      <c r="N175" s="174"/>
      <c r="O175" s="172"/>
      <c r="P175" s="173"/>
      <c r="Q175" s="174"/>
      <c r="R175" s="172"/>
      <c r="S175" s="173"/>
      <c r="T175" s="174"/>
      <c r="U175" s="172"/>
      <c r="V175" s="173"/>
      <c r="W175" s="174"/>
      <c r="X175" s="172"/>
      <c r="Y175" s="173"/>
      <c r="Z175" s="174"/>
      <c r="AA175" s="172"/>
      <c r="AB175" s="173"/>
      <c r="AC175" s="174"/>
      <c r="AD175" s="172"/>
      <c r="AE175" s="173"/>
      <c r="AF175" s="174"/>
      <c r="AG175" s="172"/>
      <c r="AH175" s="173"/>
      <c r="AI175" s="174"/>
      <c r="AJ175" s="172"/>
      <c r="AK175" s="173"/>
      <c r="AL175" s="174"/>
      <c r="AM175" s="172"/>
      <c r="AN175" s="173"/>
      <c r="AO175" s="174"/>
      <c r="AP175" s="172"/>
      <c r="AQ175" s="173"/>
      <c r="AR175" s="174"/>
      <c r="AS175" s="172"/>
      <c r="AT175" s="173"/>
      <c r="AU175" s="174"/>
    </row>
    <row r="176" spans="2:47" ht="18" customHeight="1" x14ac:dyDescent="0.25">
      <c r="B176" s="80"/>
      <c r="C176" s="184">
        <v>85</v>
      </c>
      <c r="D176" s="186" t="s">
        <v>417</v>
      </c>
      <c r="E176" s="186" t="s">
        <v>418</v>
      </c>
      <c r="F176" s="195"/>
      <c r="G176" s="188" t="s">
        <v>412</v>
      </c>
      <c r="H176" s="190" t="s">
        <v>38</v>
      </c>
      <c r="I176" s="169">
        <v>0</v>
      </c>
      <c r="J176" s="170"/>
      <c r="K176" s="171"/>
      <c r="L176" s="169">
        <v>0</v>
      </c>
      <c r="M176" s="170"/>
      <c r="N176" s="171"/>
      <c r="O176" s="169"/>
      <c r="P176" s="170"/>
      <c r="Q176" s="171"/>
      <c r="R176" s="169"/>
      <c r="S176" s="170"/>
      <c r="T176" s="171"/>
      <c r="U176" s="169"/>
      <c r="V176" s="170"/>
      <c r="W176" s="171"/>
      <c r="X176" s="169"/>
      <c r="Y176" s="170"/>
      <c r="Z176" s="171"/>
      <c r="AA176" s="169"/>
      <c r="AB176" s="170"/>
      <c r="AC176" s="171"/>
      <c r="AD176" s="169"/>
      <c r="AE176" s="170"/>
      <c r="AF176" s="171"/>
      <c r="AG176" s="169"/>
      <c r="AH176" s="170"/>
      <c r="AI176" s="171"/>
      <c r="AJ176" s="169"/>
      <c r="AK176" s="170"/>
      <c r="AL176" s="171"/>
      <c r="AM176" s="169"/>
      <c r="AN176" s="170"/>
      <c r="AO176" s="171"/>
      <c r="AP176" s="169"/>
      <c r="AQ176" s="170"/>
      <c r="AR176" s="171"/>
      <c r="AS176" s="169"/>
      <c r="AT176" s="170"/>
      <c r="AU176" s="171"/>
    </row>
    <row r="177" spans="2:47" ht="18" customHeight="1" thickBot="1" x14ac:dyDescent="0.3">
      <c r="B177" s="80"/>
      <c r="C177" s="185"/>
      <c r="D177" s="187"/>
      <c r="E177" s="187"/>
      <c r="F177" s="182"/>
      <c r="G177" s="189"/>
      <c r="H177" s="191"/>
      <c r="I177" s="172"/>
      <c r="J177" s="173"/>
      <c r="K177" s="174"/>
      <c r="L177" s="172"/>
      <c r="M177" s="173"/>
      <c r="N177" s="174"/>
      <c r="O177" s="172"/>
      <c r="P177" s="173"/>
      <c r="Q177" s="174"/>
      <c r="R177" s="172"/>
      <c r="S177" s="173"/>
      <c r="T177" s="174"/>
      <c r="U177" s="172"/>
      <c r="V177" s="173"/>
      <c r="W177" s="174"/>
      <c r="X177" s="172"/>
      <c r="Y177" s="173"/>
      <c r="Z177" s="174"/>
      <c r="AA177" s="172"/>
      <c r="AB177" s="173"/>
      <c r="AC177" s="174"/>
      <c r="AD177" s="172"/>
      <c r="AE177" s="173"/>
      <c r="AF177" s="174"/>
      <c r="AG177" s="172"/>
      <c r="AH177" s="173"/>
      <c r="AI177" s="174"/>
      <c r="AJ177" s="172"/>
      <c r="AK177" s="173"/>
      <c r="AL177" s="174"/>
      <c r="AM177" s="172"/>
      <c r="AN177" s="173"/>
      <c r="AO177" s="174"/>
      <c r="AP177" s="172"/>
      <c r="AQ177" s="173"/>
      <c r="AR177" s="174"/>
      <c r="AS177" s="172"/>
      <c r="AT177" s="173"/>
      <c r="AU177" s="174"/>
    </row>
    <row r="178" spans="2:47" ht="18" customHeight="1" x14ac:dyDescent="0.25">
      <c r="B178" s="62" t="s">
        <v>257</v>
      </c>
      <c r="C178" s="176">
        <v>86</v>
      </c>
      <c r="D178" s="108" t="s">
        <v>428</v>
      </c>
      <c r="E178" s="108" t="s">
        <v>425</v>
      </c>
      <c r="F178" s="177" t="s">
        <v>407</v>
      </c>
      <c r="G178" s="179">
        <v>0.85</v>
      </c>
      <c r="H178" s="175" t="s">
        <v>38</v>
      </c>
      <c r="I178" s="14">
        <v>419</v>
      </c>
      <c r="J178" s="154">
        <v>419</v>
      </c>
      <c r="K178" s="155"/>
      <c r="L178" s="14">
        <v>413</v>
      </c>
      <c r="M178" s="154">
        <v>413</v>
      </c>
      <c r="N178" s="155"/>
      <c r="O178" s="14"/>
      <c r="P178" s="154"/>
      <c r="Q178" s="155"/>
      <c r="R178" s="14"/>
      <c r="S178" s="154"/>
      <c r="T178" s="155"/>
      <c r="U178" s="14"/>
      <c r="V178" s="154"/>
      <c r="W178" s="155"/>
      <c r="X178" s="14"/>
      <c r="Y178" s="154"/>
      <c r="Z178" s="155"/>
      <c r="AA178" s="14"/>
      <c r="AB178" s="154"/>
      <c r="AC178" s="155"/>
      <c r="AD178" s="14"/>
      <c r="AE178" s="154"/>
      <c r="AF178" s="155"/>
      <c r="AG178" s="14"/>
      <c r="AH178" s="154"/>
      <c r="AI178" s="155"/>
      <c r="AJ178" s="14"/>
      <c r="AK178" s="154"/>
      <c r="AL178" s="155"/>
      <c r="AM178" s="14"/>
      <c r="AN178" s="154"/>
      <c r="AO178" s="155"/>
      <c r="AP178" s="14"/>
      <c r="AQ178" s="154"/>
      <c r="AR178" s="155"/>
      <c r="AS178" s="14"/>
      <c r="AT178" s="154"/>
      <c r="AU178" s="155"/>
    </row>
    <row r="179" spans="2:47" ht="18" customHeight="1" x14ac:dyDescent="0.25">
      <c r="B179" s="62"/>
      <c r="C179" s="176"/>
      <c r="D179" s="108"/>
      <c r="E179" s="108"/>
      <c r="F179" s="178"/>
      <c r="G179" s="180"/>
      <c r="H179" s="175"/>
      <c r="I179" s="115">
        <f>(I178/J178)*100</f>
        <v>100</v>
      </c>
      <c r="J179" s="115"/>
      <c r="K179" s="115"/>
      <c r="L179" s="115">
        <f>(L178/M178)*100</f>
        <v>100</v>
      </c>
      <c r="M179" s="115"/>
      <c r="N179" s="115"/>
      <c r="O179" s="115" t="e">
        <f>(O178/P178)*100</f>
        <v>#DIV/0!</v>
      </c>
      <c r="P179" s="115"/>
      <c r="Q179" s="115"/>
      <c r="R179" s="115" t="e">
        <f>(R178/S178)*100</f>
        <v>#DIV/0!</v>
      </c>
      <c r="S179" s="115"/>
      <c r="T179" s="115"/>
      <c r="U179" s="115" t="e">
        <f>(U178/V178)*100</f>
        <v>#DIV/0!</v>
      </c>
      <c r="V179" s="115"/>
      <c r="W179" s="115"/>
      <c r="X179" s="115" t="e">
        <f>(X178/Y178)*100</f>
        <v>#DIV/0!</v>
      </c>
      <c r="Y179" s="115"/>
      <c r="Z179" s="115"/>
      <c r="AA179" s="115" t="e">
        <f>(AA178/AB178)*100</f>
        <v>#DIV/0!</v>
      </c>
      <c r="AB179" s="115"/>
      <c r="AC179" s="115"/>
      <c r="AD179" s="115" t="e">
        <f>(AD178/AE178)*100</f>
        <v>#DIV/0!</v>
      </c>
      <c r="AE179" s="115"/>
      <c r="AF179" s="115"/>
      <c r="AG179" s="115" t="e">
        <f>(AG178/AH178)*100</f>
        <v>#DIV/0!</v>
      </c>
      <c r="AH179" s="115"/>
      <c r="AI179" s="115"/>
      <c r="AJ179" s="115" t="e">
        <f>(AJ178/AK178)*100</f>
        <v>#DIV/0!</v>
      </c>
      <c r="AK179" s="115"/>
      <c r="AL179" s="115"/>
      <c r="AM179" s="115" t="e">
        <f>(AM178/AN178)*100</f>
        <v>#DIV/0!</v>
      </c>
      <c r="AN179" s="115"/>
      <c r="AO179" s="115"/>
      <c r="AP179" s="115" t="e">
        <f>(AP178/AQ178)*100</f>
        <v>#DIV/0!</v>
      </c>
      <c r="AQ179" s="115"/>
      <c r="AR179" s="115"/>
      <c r="AS179" s="115" t="e">
        <f>(AS178/AT178)*100</f>
        <v>#DIV/0!</v>
      </c>
      <c r="AT179" s="115"/>
      <c r="AU179" s="115"/>
    </row>
    <row r="180" spans="2:47" ht="18" customHeight="1" x14ac:dyDescent="0.25">
      <c r="B180" s="62"/>
      <c r="C180" s="109">
        <v>87</v>
      </c>
      <c r="D180" s="157" t="s">
        <v>429</v>
      </c>
      <c r="E180" s="158" t="s">
        <v>426</v>
      </c>
      <c r="F180" s="160" t="s">
        <v>408</v>
      </c>
      <c r="G180" s="162">
        <v>0.85</v>
      </c>
      <c r="H180" s="156" t="s">
        <v>38</v>
      </c>
      <c r="I180" s="14">
        <v>3654</v>
      </c>
      <c r="J180" s="154">
        <v>3654</v>
      </c>
      <c r="K180" s="155"/>
      <c r="L180" s="14">
        <v>4560</v>
      </c>
      <c r="M180" s="154">
        <v>4560</v>
      </c>
      <c r="N180" s="155"/>
      <c r="O180" s="14"/>
      <c r="P180" s="154"/>
      <c r="Q180" s="155"/>
      <c r="R180" s="14"/>
      <c r="S180" s="154"/>
      <c r="T180" s="155"/>
      <c r="U180" s="14"/>
      <c r="V180" s="154"/>
      <c r="W180" s="155"/>
      <c r="X180" s="14"/>
      <c r="Y180" s="154"/>
      <c r="Z180" s="155"/>
      <c r="AA180" s="14"/>
      <c r="AB180" s="154"/>
      <c r="AC180" s="155"/>
      <c r="AD180" s="14"/>
      <c r="AE180" s="154"/>
      <c r="AF180" s="155"/>
      <c r="AG180" s="14"/>
      <c r="AH180" s="154"/>
      <c r="AI180" s="155"/>
      <c r="AJ180" s="14"/>
      <c r="AK180" s="154"/>
      <c r="AL180" s="155"/>
      <c r="AM180" s="14"/>
      <c r="AN180" s="154"/>
      <c r="AO180" s="155"/>
      <c r="AP180" s="14"/>
      <c r="AQ180" s="154"/>
      <c r="AR180" s="155"/>
      <c r="AS180" s="14"/>
      <c r="AT180" s="154"/>
      <c r="AU180" s="155"/>
    </row>
    <row r="181" spans="2:47" ht="18" customHeight="1" x14ac:dyDescent="0.25">
      <c r="B181" s="62"/>
      <c r="C181" s="109"/>
      <c r="D181" s="157"/>
      <c r="E181" s="159"/>
      <c r="F181" s="161"/>
      <c r="G181" s="106"/>
      <c r="H181" s="156"/>
      <c r="I181" s="115">
        <f>(I180/J180)*100</f>
        <v>100</v>
      </c>
      <c r="J181" s="115"/>
      <c r="K181" s="115"/>
      <c r="L181" s="115">
        <f>(L180/M180)*100</f>
        <v>100</v>
      </c>
      <c r="M181" s="115"/>
      <c r="N181" s="115"/>
      <c r="O181" s="115" t="e">
        <f>(O180/P180)*100</f>
        <v>#DIV/0!</v>
      </c>
      <c r="P181" s="115"/>
      <c r="Q181" s="115"/>
      <c r="R181" s="115" t="e">
        <f>(R180/S180)*100</f>
        <v>#DIV/0!</v>
      </c>
      <c r="S181" s="115"/>
      <c r="T181" s="115"/>
      <c r="U181" s="115" t="e">
        <f>(U180/V180)*100</f>
        <v>#DIV/0!</v>
      </c>
      <c r="V181" s="115"/>
      <c r="W181" s="115"/>
      <c r="X181" s="115" t="e">
        <f>(X180/Y180)*100</f>
        <v>#DIV/0!</v>
      </c>
      <c r="Y181" s="115"/>
      <c r="Z181" s="115"/>
      <c r="AA181" s="115" t="e">
        <f>(AA180/AB180)*100</f>
        <v>#DIV/0!</v>
      </c>
      <c r="AB181" s="115"/>
      <c r="AC181" s="115"/>
      <c r="AD181" s="115" t="e">
        <f>(AD180/AE180)*100</f>
        <v>#DIV/0!</v>
      </c>
      <c r="AE181" s="115"/>
      <c r="AF181" s="115"/>
      <c r="AG181" s="115" t="e">
        <f>(AG180/AH180)*100</f>
        <v>#DIV/0!</v>
      </c>
      <c r="AH181" s="115"/>
      <c r="AI181" s="115"/>
      <c r="AJ181" s="115" t="e">
        <f>(AJ180/AK180)*100</f>
        <v>#DIV/0!</v>
      </c>
      <c r="AK181" s="115"/>
      <c r="AL181" s="115"/>
      <c r="AM181" s="115" t="e">
        <f>(AM180/AN180)*100</f>
        <v>#DIV/0!</v>
      </c>
      <c r="AN181" s="115"/>
      <c r="AO181" s="115"/>
      <c r="AP181" s="115" t="e">
        <f>(AP180/AQ180)*100</f>
        <v>#DIV/0!</v>
      </c>
      <c r="AQ181" s="115"/>
      <c r="AR181" s="115"/>
      <c r="AS181" s="115" t="e">
        <f>(AS180/AT180)*100</f>
        <v>#DIV/0!</v>
      </c>
      <c r="AT181" s="115"/>
      <c r="AU181" s="115"/>
    </row>
    <row r="182" spans="2:47" ht="18" customHeight="1" x14ac:dyDescent="0.25">
      <c r="B182" s="149" t="s">
        <v>436</v>
      </c>
      <c r="C182" s="152">
        <v>88</v>
      </c>
      <c r="D182" s="153" t="s">
        <v>430</v>
      </c>
      <c r="E182" s="153" t="s">
        <v>431</v>
      </c>
      <c r="F182" s="13"/>
      <c r="G182" s="148"/>
      <c r="H182" s="142" t="s">
        <v>38</v>
      </c>
      <c r="I182" s="14"/>
      <c r="J182" s="115"/>
      <c r="K182" s="115"/>
      <c r="L182" s="14"/>
      <c r="M182" s="115"/>
      <c r="N182" s="115"/>
      <c r="O182" s="14"/>
      <c r="P182" s="115"/>
      <c r="Q182" s="115"/>
      <c r="R182" s="14"/>
      <c r="S182" s="115"/>
      <c r="T182" s="115"/>
      <c r="U182" s="14"/>
      <c r="V182" s="115"/>
      <c r="W182" s="115"/>
      <c r="X182" s="14"/>
      <c r="Y182" s="115"/>
      <c r="Z182" s="115"/>
      <c r="AA182" s="14"/>
      <c r="AB182" s="115"/>
      <c r="AC182" s="115"/>
      <c r="AD182" s="14"/>
      <c r="AE182" s="115"/>
      <c r="AF182" s="115"/>
      <c r="AG182" s="14"/>
      <c r="AH182" s="115"/>
      <c r="AI182" s="115"/>
      <c r="AJ182" s="14"/>
      <c r="AK182" s="115"/>
      <c r="AL182" s="115"/>
      <c r="AM182" s="14"/>
      <c r="AN182" s="115"/>
      <c r="AO182" s="115"/>
      <c r="AP182" s="14"/>
      <c r="AQ182" s="115"/>
      <c r="AR182" s="115"/>
      <c r="AS182" s="14"/>
      <c r="AT182" s="115"/>
      <c r="AU182" s="115"/>
    </row>
    <row r="183" spans="2:47" ht="18" customHeight="1" x14ac:dyDescent="0.25">
      <c r="B183" s="150"/>
      <c r="C183" s="152"/>
      <c r="D183" s="153"/>
      <c r="E183" s="153"/>
      <c r="F183" s="13"/>
      <c r="G183" s="148"/>
      <c r="H183" s="142"/>
      <c r="I183" s="115" t="e">
        <f>(I182/J182)*100</f>
        <v>#DIV/0!</v>
      </c>
      <c r="J183" s="115"/>
      <c r="K183" s="115"/>
      <c r="L183" s="115" t="e">
        <f>(L182/M182)*100</f>
        <v>#DIV/0!</v>
      </c>
      <c r="M183" s="115"/>
      <c r="N183" s="115"/>
      <c r="O183" s="115" t="e">
        <f>(O182/P182)*100</f>
        <v>#DIV/0!</v>
      </c>
      <c r="P183" s="115"/>
      <c r="Q183" s="115"/>
      <c r="R183" s="115" t="e">
        <f>(R182/S182)*100</f>
        <v>#DIV/0!</v>
      </c>
      <c r="S183" s="115"/>
      <c r="T183" s="115"/>
      <c r="U183" s="115" t="e">
        <f>(U182/V182)*100</f>
        <v>#DIV/0!</v>
      </c>
      <c r="V183" s="115"/>
      <c r="W183" s="115"/>
      <c r="X183" s="115" t="e">
        <f>(X182/Y182)*100</f>
        <v>#DIV/0!</v>
      </c>
      <c r="Y183" s="115"/>
      <c r="Z183" s="115"/>
      <c r="AA183" s="115" t="e">
        <f>(AA182/AB182)*100</f>
        <v>#DIV/0!</v>
      </c>
      <c r="AB183" s="115"/>
      <c r="AC183" s="115"/>
      <c r="AD183" s="115" t="e">
        <f>(AD182/AE182)*100</f>
        <v>#DIV/0!</v>
      </c>
      <c r="AE183" s="115"/>
      <c r="AF183" s="115"/>
      <c r="AG183" s="115" t="e">
        <f>(AG182/AH182)*100</f>
        <v>#DIV/0!</v>
      </c>
      <c r="AH183" s="115"/>
      <c r="AI183" s="115"/>
      <c r="AJ183" s="115" t="e">
        <f>(AJ182/AK182)*100</f>
        <v>#DIV/0!</v>
      </c>
      <c r="AK183" s="115"/>
      <c r="AL183" s="115"/>
      <c r="AM183" s="115" t="e">
        <f>(AM182/AN182)*100</f>
        <v>#DIV/0!</v>
      </c>
      <c r="AN183" s="115"/>
      <c r="AO183" s="115"/>
      <c r="AP183" s="115" t="e">
        <f>(AP182/AQ182)*100</f>
        <v>#DIV/0!</v>
      </c>
      <c r="AQ183" s="115"/>
      <c r="AR183" s="115"/>
      <c r="AS183" s="115" t="e">
        <f>(AS182/AT182)*100</f>
        <v>#DIV/0!</v>
      </c>
      <c r="AT183" s="115"/>
      <c r="AU183" s="115"/>
    </row>
    <row r="184" spans="2:47" ht="18" customHeight="1" x14ac:dyDescent="0.25">
      <c r="B184" s="150"/>
      <c r="C184" s="163">
        <v>89</v>
      </c>
      <c r="D184" s="165" t="s">
        <v>432</v>
      </c>
      <c r="E184" s="144" t="s">
        <v>433</v>
      </c>
      <c r="G184" s="167"/>
      <c r="H184" s="142" t="s">
        <v>38</v>
      </c>
      <c r="I184" s="14"/>
      <c r="J184" s="115"/>
      <c r="K184" s="115"/>
      <c r="L184" s="14"/>
      <c r="M184" s="115"/>
      <c r="N184" s="115"/>
      <c r="O184" s="14"/>
      <c r="P184" s="115"/>
      <c r="Q184" s="115"/>
      <c r="R184" s="14"/>
      <c r="S184" s="115"/>
      <c r="T184" s="115"/>
      <c r="U184" s="14"/>
      <c r="V184" s="115"/>
      <c r="W184" s="115"/>
      <c r="X184" s="14"/>
      <c r="Y184" s="115"/>
      <c r="Z184" s="115"/>
      <c r="AA184" s="14"/>
      <c r="AB184" s="115"/>
      <c r="AC184" s="115"/>
      <c r="AD184" s="14"/>
      <c r="AE184" s="115"/>
      <c r="AF184" s="115"/>
      <c r="AG184" s="14"/>
      <c r="AH184" s="115"/>
      <c r="AI184" s="115"/>
      <c r="AJ184" s="14"/>
      <c r="AK184" s="115"/>
      <c r="AL184" s="115"/>
      <c r="AM184" s="14"/>
      <c r="AN184" s="115"/>
      <c r="AO184" s="115"/>
      <c r="AP184" s="14"/>
      <c r="AQ184" s="115"/>
      <c r="AR184" s="115"/>
      <c r="AS184" s="14"/>
      <c r="AT184" s="115"/>
      <c r="AU184" s="115"/>
    </row>
    <row r="185" spans="2:47" ht="18" customHeight="1" x14ac:dyDescent="0.25">
      <c r="B185" s="150"/>
      <c r="C185" s="164"/>
      <c r="D185" s="166"/>
      <c r="E185" s="145"/>
      <c r="G185" s="168"/>
      <c r="H185" s="142"/>
      <c r="I185" s="115" t="e">
        <f>(I184/J184)*100</f>
        <v>#DIV/0!</v>
      </c>
      <c r="J185" s="115"/>
      <c r="K185" s="115"/>
      <c r="L185" s="115" t="e">
        <f>(L184/M184)*100</f>
        <v>#DIV/0!</v>
      </c>
      <c r="M185" s="115"/>
      <c r="N185" s="115"/>
      <c r="O185" s="115" t="e">
        <f>(O184/P184)*100</f>
        <v>#DIV/0!</v>
      </c>
      <c r="P185" s="115"/>
      <c r="Q185" s="115"/>
      <c r="R185" s="115" t="e">
        <f>(R184/S184)*100</f>
        <v>#DIV/0!</v>
      </c>
      <c r="S185" s="115"/>
      <c r="T185" s="115"/>
      <c r="U185" s="115" t="e">
        <f>(U184/V184)*100</f>
        <v>#DIV/0!</v>
      </c>
      <c r="V185" s="115"/>
      <c r="W185" s="115"/>
      <c r="X185" s="115" t="e">
        <f>(X184/Y184)*100</f>
        <v>#DIV/0!</v>
      </c>
      <c r="Y185" s="115"/>
      <c r="Z185" s="115"/>
      <c r="AA185" s="115" t="e">
        <f>(AA184/AB184)*100</f>
        <v>#DIV/0!</v>
      </c>
      <c r="AB185" s="115"/>
      <c r="AC185" s="115"/>
      <c r="AD185" s="115" t="e">
        <f>(AD184/AE184)*100</f>
        <v>#DIV/0!</v>
      </c>
      <c r="AE185" s="115"/>
      <c r="AF185" s="115"/>
      <c r="AG185" s="115" t="e">
        <f>(AG184/AH184)*100</f>
        <v>#DIV/0!</v>
      </c>
      <c r="AH185" s="115"/>
      <c r="AI185" s="115"/>
      <c r="AJ185" s="115" t="e">
        <f>(AJ184/AK184)*100</f>
        <v>#DIV/0!</v>
      </c>
      <c r="AK185" s="115"/>
      <c r="AL185" s="115"/>
      <c r="AM185" s="115" t="e">
        <f>(AM184/AN184)*100</f>
        <v>#DIV/0!</v>
      </c>
      <c r="AN185" s="115"/>
      <c r="AO185" s="115"/>
      <c r="AP185" s="115" t="e">
        <f>(AP184/AQ184)*100</f>
        <v>#DIV/0!</v>
      </c>
      <c r="AQ185" s="115"/>
      <c r="AR185" s="115"/>
      <c r="AS185" s="115" t="e">
        <f>(AS184/AT184)*100</f>
        <v>#DIV/0!</v>
      </c>
      <c r="AT185" s="115"/>
      <c r="AU185" s="115"/>
    </row>
    <row r="186" spans="2:47" ht="18" customHeight="1" x14ac:dyDescent="0.25">
      <c r="B186" s="150"/>
      <c r="C186" s="143">
        <v>90</v>
      </c>
      <c r="D186" s="144" t="s">
        <v>434</v>
      </c>
      <c r="E186" s="146" t="s">
        <v>435</v>
      </c>
      <c r="F186" s="7"/>
      <c r="G186" s="148"/>
      <c r="H186" s="142" t="s">
        <v>38</v>
      </c>
      <c r="I186" s="14"/>
      <c r="J186" s="115"/>
      <c r="K186" s="115"/>
      <c r="L186" s="14"/>
      <c r="M186" s="115"/>
      <c r="N186" s="115"/>
      <c r="O186" s="14"/>
      <c r="P186" s="115"/>
      <c r="Q186" s="115"/>
      <c r="R186" s="14"/>
      <c r="S186" s="115"/>
      <c r="T186" s="115"/>
      <c r="U186" s="14"/>
      <c r="V186" s="115"/>
      <c r="W186" s="115"/>
      <c r="X186" s="14"/>
      <c r="Y186" s="115"/>
      <c r="Z186" s="115"/>
      <c r="AA186" s="14"/>
      <c r="AB186" s="115"/>
      <c r="AC186" s="115"/>
      <c r="AD186" s="14"/>
      <c r="AE186" s="115"/>
      <c r="AF186" s="115"/>
      <c r="AG186" s="14"/>
      <c r="AH186" s="115"/>
      <c r="AI186" s="115"/>
      <c r="AJ186" s="14"/>
      <c r="AK186" s="115"/>
      <c r="AL186" s="115"/>
      <c r="AM186" s="14"/>
      <c r="AN186" s="115"/>
      <c r="AO186" s="115"/>
      <c r="AP186" s="14"/>
      <c r="AQ186" s="115"/>
      <c r="AR186" s="115"/>
      <c r="AS186" s="14"/>
      <c r="AT186" s="115"/>
      <c r="AU186" s="115"/>
    </row>
    <row r="187" spans="2:47" ht="18" customHeight="1" x14ac:dyDescent="0.25">
      <c r="B187" s="151"/>
      <c r="C187" s="143"/>
      <c r="D187" s="145"/>
      <c r="E187" s="147"/>
      <c r="F187" s="7"/>
      <c r="G187" s="148"/>
      <c r="H187" s="142"/>
      <c r="I187" s="115" t="e">
        <f>(I186/J186)*100</f>
        <v>#DIV/0!</v>
      </c>
      <c r="J187" s="115"/>
      <c r="K187" s="115"/>
      <c r="L187" s="115" t="e">
        <f>(L186/M186)*100</f>
        <v>#DIV/0!</v>
      </c>
      <c r="M187" s="115"/>
      <c r="N187" s="115"/>
      <c r="O187" s="115" t="e">
        <f>(O186/P186)*100</f>
        <v>#DIV/0!</v>
      </c>
      <c r="P187" s="115"/>
      <c r="Q187" s="115"/>
      <c r="R187" s="115" t="e">
        <f>(R186/S186)*100</f>
        <v>#DIV/0!</v>
      </c>
      <c r="S187" s="115"/>
      <c r="T187" s="115"/>
      <c r="U187" s="115" t="e">
        <f>(U186/V186)*100</f>
        <v>#DIV/0!</v>
      </c>
      <c r="V187" s="115"/>
      <c r="W187" s="115"/>
      <c r="X187" s="115" t="e">
        <f>(X186/Y186)*100</f>
        <v>#DIV/0!</v>
      </c>
      <c r="Y187" s="115"/>
      <c r="Z187" s="115"/>
      <c r="AA187" s="115" t="e">
        <f>(AA186/AB186)*100</f>
        <v>#DIV/0!</v>
      </c>
      <c r="AB187" s="115"/>
      <c r="AC187" s="115"/>
      <c r="AD187" s="115" t="e">
        <f>(AD186/AE186)*100</f>
        <v>#DIV/0!</v>
      </c>
      <c r="AE187" s="115"/>
      <c r="AF187" s="115"/>
      <c r="AG187" s="115" t="e">
        <f>(AG186/AH186)*100</f>
        <v>#DIV/0!</v>
      </c>
      <c r="AH187" s="115"/>
      <c r="AI187" s="115"/>
      <c r="AJ187" s="115" t="e">
        <f>(AJ186/AK186)*100</f>
        <v>#DIV/0!</v>
      </c>
      <c r="AK187" s="115"/>
      <c r="AL187" s="115"/>
      <c r="AM187" s="115" t="e">
        <f>(AM186/AN186)*100</f>
        <v>#DIV/0!</v>
      </c>
      <c r="AN187" s="115"/>
      <c r="AO187" s="115"/>
      <c r="AP187" s="115" t="e">
        <f>(AP186/AQ186)*100</f>
        <v>#DIV/0!</v>
      </c>
      <c r="AQ187" s="115"/>
      <c r="AR187" s="115"/>
      <c r="AS187" s="115" t="e">
        <f>(AS186/AT186)*100</f>
        <v>#DIV/0!</v>
      </c>
      <c r="AT187" s="115"/>
      <c r="AU187" s="115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P161:AR161"/>
    <mergeCell ref="AS161:AU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P163:AR163"/>
    <mergeCell ref="AS163:AU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AH162:AI162"/>
    <mergeCell ref="AK162:AL162"/>
    <mergeCell ref="AN162:AO162"/>
    <mergeCell ref="AQ162:AR162"/>
    <mergeCell ref="AT162:AU162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H166:AI166"/>
    <mergeCell ref="AK166:AL166"/>
    <mergeCell ref="AN166:AO166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X167:Z167"/>
    <mergeCell ref="AA167:AC167"/>
    <mergeCell ref="AD167:AF167"/>
    <mergeCell ref="AG167:AI167"/>
    <mergeCell ref="AJ167:AL167"/>
    <mergeCell ref="AM167:AO167"/>
    <mergeCell ref="C166:C167"/>
    <mergeCell ref="D166:D167"/>
    <mergeCell ref="E166:E167"/>
    <mergeCell ref="F166:F16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AS171:AU171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73:AU173"/>
    <mergeCell ref="C174:C175"/>
    <mergeCell ref="D174:D175"/>
    <mergeCell ref="E174:E175"/>
    <mergeCell ref="F174:F177"/>
    <mergeCell ref="G174:G175"/>
    <mergeCell ref="H174:H175"/>
    <mergeCell ref="AA173:AC173"/>
    <mergeCell ref="AD173:AF173"/>
    <mergeCell ref="AG173:AI173"/>
    <mergeCell ref="AJ173:AL173"/>
    <mergeCell ref="AM173:AO173"/>
    <mergeCell ref="AP173:AR173"/>
    <mergeCell ref="AK172:AL172"/>
    <mergeCell ref="AN172:AO172"/>
    <mergeCell ref="AQ172:AR172"/>
    <mergeCell ref="B178:B181"/>
    <mergeCell ref="C178:C179"/>
    <mergeCell ref="D178:D179"/>
    <mergeCell ref="E178:E179"/>
    <mergeCell ref="F178:F179"/>
    <mergeCell ref="G178:G179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C176:C177"/>
    <mergeCell ref="D176:D177"/>
    <mergeCell ref="E176:E177"/>
    <mergeCell ref="G176:G177"/>
    <mergeCell ref="H176:H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L169:N169"/>
    <mergeCell ref="O169:Q169"/>
    <mergeCell ref="R169:T169"/>
    <mergeCell ref="U169:W169"/>
    <mergeCell ref="X169:Z169"/>
    <mergeCell ref="E184:E185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S181:AU181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S183:AU183"/>
    <mergeCell ref="C184:C185"/>
    <mergeCell ref="D184:D185"/>
    <mergeCell ref="AT182:AU182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G184:G185"/>
    <mergeCell ref="H184:H185"/>
    <mergeCell ref="AJ185:AL185"/>
    <mergeCell ref="AP176:AR17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M185:AO185"/>
    <mergeCell ref="AP185:AR185"/>
    <mergeCell ref="AJ183:AL183"/>
    <mergeCell ref="AM183:AO183"/>
    <mergeCell ref="AP183:AR183"/>
    <mergeCell ref="AJ181:AL181"/>
    <mergeCell ref="AM181:AO181"/>
    <mergeCell ref="AP181:AR181"/>
    <mergeCell ref="AJ179:AL179"/>
    <mergeCell ref="AM179:AO179"/>
    <mergeCell ref="AP179:AR179"/>
    <mergeCell ref="AQ182:AR182"/>
    <mergeCell ref="I183:K183"/>
    <mergeCell ref="L183:N183"/>
    <mergeCell ref="AS176:AU177"/>
    <mergeCell ref="AT186:AU186"/>
    <mergeCell ref="M186:N186"/>
    <mergeCell ref="P186:Q186"/>
    <mergeCell ref="S186:T186"/>
    <mergeCell ref="V186:W186"/>
    <mergeCell ref="Y186:Z186"/>
    <mergeCell ref="AB186:AC186"/>
    <mergeCell ref="I174:K175"/>
    <mergeCell ref="L174:N175"/>
    <mergeCell ref="O174:Q175"/>
    <mergeCell ref="R174:T175"/>
    <mergeCell ref="U174:W175"/>
    <mergeCell ref="X174:Z175"/>
    <mergeCell ref="AA174:AC175"/>
    <mergeCell ref="AD174:AF175"/>
    <mergeCell ref="AG174:AI175"/>
    <mergeCell ref="AJ174:AL175"/>
    <mergeCell ref="AM174:AO175"/>
    <mergeCell ref="AP174:AR175"/>
    <mergeCell ref="AS174:AU175"/>
    <mergeCell ref="I176:K177"/>
    <mergeCell ref="L176:N177"/>
    <mergeCell ref="O176:Q177"/>
    <mergeCell ref="R176:T177"/>
    <mergeCell ref="U176:W177"/>
    <mergeCell ref="X176:Z177"/>
    <mergeCell ref="AA176:AC177"/>
    <mergeCell ref="AD176:AF177"/>
    <mergeCell ref="AG176:AI177"/>
    <mergeCell ref="AJ176:AL177"/>
    <mergeCell ref="AM176:AO177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HRAEZ</vt:lpstr>
      <vt:lpstr>Hoja1 (5)</vt:lpstr>
      <vt:lpstr>Hoja1</vt:lpstr>
      <vt:lpstr>Hoja1 (3)</vt:lpstr>
      <vt:lpstr>ENERO</vt:lpstr>
      <vt:lpstr>ZUMPANGO</vt:lpstr>
      <vt:lpstr>ADOLFO</vt:lpstr>
      <vt:lpstr>MONICA</vt:lpstr>
      <vt:lpstr>IMIEM NIÑO </vt:lpstr>
      <vt:lpstr>Semaforización 4° TRIM. 2018</vt:lpstr>
      <vt:lpstr>Instructivo de llenado</vt:lpstr>
      <vt:lpstr>Hoja6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</dc:creator>
  <cp:lastModifiedBy>Isem34</cp:lastModifiedBy>
  <cp:lastPrinted>2017-08-30T14:21:43Z</cp:lastPrinted>
  <dcterms:created xsi:type="dcterms:W3CDTF">2013-01-11T16:45:50Z</dcterms:created>
  <dcterms:modified xsi:type="dcterms:W3CDTF">2019-01-21T22:03:01Z</dcterms:modified>
</cp:coreProperties>
</file>